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17</author>
  </authors>
  <commentList>
    <comment ref="C5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Форма П1 разделы 1 (С Д Е по поселениям)</t>
        </r>
      </text>
    </comment>
    <comment ref="C7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Форма П1 раздел 5 (100 % удобения ( 3 шт))</t>
        </r>
      </text>
    </comment>
    <comment ref="C10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Форма П1 Весь кирпич</t>
        </r>
      </text>
    </comment>
    <comment ref="C27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Форма П3 разница между прибылью и убытком</t>
        </r>
      </text>
    </comment>
    <comment ref="B22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3</t>
        </r>
      </text>
    </comment>
    <comment ref="B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</commentList>
</comments>
</file>

<file path=xl/sharedStrings.xml><?xml version="1.0" encoding="utf-8"?>
<sst xmlns="http://schemas.openxmlformats.org/spreadsheetml/2006/main" count="36" uniqueCount="32">
  <si>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</si>
  <si>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</si>
  <si>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</si>
  <si>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</si>
  <si>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</si>
  <si>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</si>
  <si>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</si>
  <si>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</si>
  <si>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</si>
  <si>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</si>
  <si>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</si>
  <si>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</si>
  <si>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</si>
  <si>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</si>
  <si>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</si>
  <si>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</si>
  <si>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</si>
  <si>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</si>
  <si>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</si>
  <si>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</si>
  <si>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</si>
  <si>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</si>
  <si>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</si>
  <si>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</si>
  <si>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общ. площади</t>
    </r>
  </si>
  <si>
    <t>Индекс потребительских цен и тарифов на товары и платные услуги населению: август 2012 года в % к августу 2011 года</t>
  </si>
  <si>
    <t xml:space="preserve">   </t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</si>
  <si>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</si>
  <si>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</si>
  <si>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Информация о социально- экономическом положении Воскресенского муниципального района январь-  декабрь 2012 года</t>
  </si>
  <si>
    <t>декабрь</t>
  </si>
  <si>
    <t>январь-декабрь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</si>
</sst>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Continuous" vertical="center" wrapText="1"/>
    </xf>
    <xf numFmtId="164" fontId="43" fillId="0" borderId="0" xfId="0" applyNumberFormat="1" applyFont="1" applyAlignment="1">
      <alignment wrapText="1"/>
    </xf>
    <xf numFmtId="164" fontId="45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2.7109375" style="0" customWidth="1"/>
    <col min="2" max="2" width="11.140625" style="0" bestFit="1" customWidth="1"/>
    <col min="3" max="3" width="13.7109375" style="0" customWidth="1"/>
    <col min="4" max="4" width="19.57421875" style="0" customWidth="1"/>
    <col min="5" max="5" width="10.00390625" style="0" customWidth="1"/>
  </cols>
  <sheetData>
    <row r="1" spans="1:6" ht="42" customHeight="1">
      <c r="A1" s="14" t="s">
        <v>29</v>
      </c>
      <c r="B1" s="14"/>
      <c r="C1" s="14"/>
      <c r="D1" s="14"/>
      <c r="E1" s="2"/>
      <c r="F1" s="2"/>
    </row>
    <row r="2" spans="1:6" ht="15">
      <c r="A2" s="2" t="s">
        <v>14</v>
      </c>
      <c r="B2" s="2"/>
      <c r="C2" s="2"/>
      <c r="D2" s="2"/>
      <c r="E2" s="2"/>
      <c r="F2" s="2"/>
    </row>
    <row r="3" spans="1:9" ht="78.75">
      <c r="A3" s="5" t="s">
        <v>0</v>
      </c>
      <c r="B3" s="5" t="s">
        <v>30</v>
      </c>
      <c r="C3" s="5" t="s">
        <v>31</v>
      </c>
      <c r="D3" s="5" t="s">
        <v>27</v>
      </c>
      <c r="E3" s="6"/>
      <c r="F3" s="2"/>
      <c r="I3" t="s">
        <v>26</v>
      </c>
    </row>
    <row r="4" spans="1:6" ht="46.5" customHeight="1">
      <c r="A4" s="3" t="s">
        <v>1</v>
      </c>
      <c r="B4" s="8">
        <v>3497.6883</v>
      </c>
      <c r="C4" s="8">
        <v>45638.6663</v>
      </c>
      <c r="D4" s="8">
        <v>110.4</v>
      </c>
      <c r="E4" s="10"/>
      <c r="F4" s="2"/>
    </row>
    <row r="5" spans="1:6" ht="44.25" customHeight="1">
      <c r="A5" s="3" t="s">
        <v>2</v>
      </c>
      <c r="B5" s="8">
        <f>(2453511.9+202225.1+28464.4+29321+14769.6+18777+164038.3)/1000</f>
        <v>2911.1072999999997</v>
      </c>
      <c r="C5" s="8">
        <f>(34835115.7+1590148.7+251693.7+221209.3+187996+154101+2303834.8)/1000</f>
        <v>39544.099200000004</v>
      </c>
      <c r="D5" s="8">
        <f>C5/E5*100</f>
        <v>111.79704452090986</v>
      </c>
      <c r="E5" s="12">
        <f>(31096713.9+1535990.3+146056.6+217516.9+132454+122774+2119822.2)/1000</f>
        <v>35371.3279</v>
      </c>
      <c r="F5" s="2"/>
    </row>
    <row r="6" spans="1:6" ht="30" customHeight="1">
      <c r="A6" s="3" t="s">
        <v>3</v>
      </c>
      <c r="B6" s="7" t="s">
        <v>14</v>
      </c>
      <c r="C6" s="7"/>
      <c r="D6" s="7"/>
      <c r="E6" s="10"/>
      <c r="F6" s="2"/>
    </row>
    <row r="7" spans="1:6" ht="15" customHeight="1">
      <c r="A7" s="3" t="s">
        <v>15</v>
      </c>
      <c r="B7" s="8">
        <f>9.35+27.78+5.94</f>
        <v>43.07</v>
      </c>
      <c r="C7" s="8">
        <f>84.64+303.57+48.49</f>
        <v>436.7</v>
      </c>
      <c r="D7" s="8">
        <f aca="true" t="shared" si="0" ref="D7:D14">C7/E7*100</f>
        <v>104.60130781575604</v>
      </c>
      <c r="E7" s="12">
        <f>34.88+79.46+303.15</f>
        <v>417.49</v>
      </c>
      <c r="F7" s="2"/>
    </row>
    <row r="8" spans="1:6" ht="15">
      <c r="A8" s="3" t="s">
        <v>16</v>
      </c>
      <c r="B8" s="8">
        <v>75.79</v>
      </c>
      <c r="C8" s="8">
        <v>1370.53</v>
      </c>
      <c r="D8" s="8">
        <f t="shared" si="0"/>
        <v>77.02332848142882</v>
      </c>
      <c r="E8" s="12">
        <v>1779.37</v>
      </c>
      <c r="F8" s="2"/>
    </row>
    <row r="9" spans="1:6" ht="15">
      <c r="A9" s="3" t="s">
        <v>17</v>
      </c>
      <c r="B9" s="8">
        <v>0</v>
      </c>
      <c r="C9" s="8">
        <v>11.5</v>
      </c>
      <c r="D9" s="8">
        <f t="shared" si="0"/>
        <v>39.6551724137931</v>
      </c>
      <c r="E9" s="12">
        <v>29</v>
      </c>
      <c r="F9" s="12"/>
    </row>
    <row r="10" spans="1:6" ht="15" customHeight="1">
      <c r="A10" s="3" t="s">
        <v>18</v>
      </c>
      <c r="B10" s="8">
        <f>2.29+0+0+0.34</f>
        <v>2.63</v>
      </c>
      <c r="C10" s="8">
        <f>26.81+0.7+26+5.05</f>
        <v>58.559999999999995</v>
      </c>
      <c r="D10" s="8">
        <f t="shared" si="0"/>
        <v>54.03709513703053</v>
      </c>
      <c r="E10" s="12">
        <f>26.32+0.69+78+3.36</f>
        <v>108.37</v>
      </c>
      <c r="F10" s="2"/>
    </row>
    <row r="11" spans="1:6" ht="30">
      <c r="A11" s="3" t="s">
        <v>19</v>
      </c>
      <c r="B11" s="8">
        <v>5.2</v>
      </c>
      <c r="C11" s="8">
        <v>70.9</v>
      </c>
      <c r="D11" s="8">
        <f t="shared" si="0"/>
        <v>108.87592137592137</v>
      </c>
      <c r="E11" s="12">
        <v>65.12</v>
      </c>
      <c r="F11" s="2"/>
    </row>
    <row r="12" spans="1:6" ht="15">
      <c r="A12" s="3" t="s">
        <v>20</v>
      </c>
      <c r="B12" s="8">
        <v>1440</v>
      </c>
      <c r="C12" s="8">
        <v>15088</v>
      </c>
      <c r="D12" s="8">
        <f t="shared" si="0"/>
        <v>104.8360200111173</v>
      </c>
      <c r="E12" s="12">
        <v>14392</v>
      </c>
      <c r="F12" s="2" t="s">
        <v>14</v>
      </c>
    </row>
    <row r="13" spans="1:6" ht="14.25" hidden="1">
      <c r="A13" s="3" t="s">
        <v>21</v>
      </c>
      <c r="B13" s="7">
        <f>1059+0</f>
        <v>1059</v>
      </c>
      <c r="C13" s="7">
        <f>8904.76+96</f>
        <v>9000.76</v>
      </c>
      <c r="D13" s="7">
        <f t="shared" si="0"/>
        <v>37.29685290866026</v>
      </c>
      <c r="E13" s="10">
        <f>22396.14+1736.62</f>
        <v>24132.76</v>
      </c>
      <c r="F13" s="2"/>
    </row>
    <row r="14" spans="1:6" ht="28.5" customHeight="1">
      <c r="A14" s="3" t="s">
        <v>4</v>
      </c>
      <c r="B14" s="8">
        <f>(0+14502)/1000</f>
        <v>14.502</v>
      </c>
      <c r="C14" s="8">
        <f>(149+178281)/1000</f>
        <v>178.43</v>
      </c>
      <c r="D14" s="8">
        <f t="shared" si="0"/>
        <v>111.69536830112614</v>
      </c>
      <c r="E14" s="12">
        <f>(92+159655)/1000</f>
        <v>159.747</v>
      </c>
      <c r="F14" s="2"/>
    </row>
    <row r="15" spans="1:6" ht="27.75" hidden="1">
      <c r="A15" s="3" t="s">
        <v>22</v>
      </c>
      <c r="B15" s="7"/>
      <c r="C15" s="7"/>
      <c r="D15" s="7"/>
      <c r="E15" s="10"/>
      <c r="F15" s="2"/>
    </row>
    <row r="16" spans="1:6" ht="14.25" hidden="1">
      <c r="A16" s="3" t="s">
        <v>5</v>
      </c>
      <c r="B16" s="7"/>
      <c r="C16" s="7">
        <v>4511</v>
      </c>
      <c r="D16" s="7"/>
      <c r="E16" s="10"/>
      <c r="F16" s="2"/>
    </row>
    <row r="17" spans="1:6" ht="14.25" hidden="1">
      <c r="A17" s="3" t="s">
        <v>6</v>
      </c>
      <c r="B17" s="7"/>
      <c r="C17" s="7">
        <v>69315</v>
      </c>
      <c r="D17" s="7"/>
      <c r="E17" s="10"/>
      <c r="F17" s="2"/>
    </row>
    <row r="18" spans="1:6" ht="27.75" hidden="1">
      <c r="A18" s="3" t="s">
        <v>7</v>
      </c>
      <c r="B18" s="7"/>
      <c r="C18" s="7"/>
      <c r="D18" s="7"/>
      <c r="E18" s="10"/>
      <c r="F18" s="2"/>
    </row>
    <row r="19" spans="1:6" ht="14.25" hidden="1">
      <c r="A19" s="3" t="s">
        <v>8</v>
      </c>
      <c r="B19" s="7"/>
      <c r="C19" s="7"/>
      <c r="D19" s="7"/>
      <c r="E19" s="10"/>
      <c r="F19" s="2"/>
    </row>
    <row r="20" spans="1:6" ht="14.25" hidden="1">
      <c r="A20" s="3"/>
      <c r="B20" s="7"/>
      <c r="C20" s="7"/>
      <c r="D20" s="7"/>
      <c r="E20" s="10"/>
      <c r="F20" s="2"/>
    </row>
    <row r="21" spans="1:6" ht="44.25" customHeight="1">
      <c r="A21" s="3" t="s">
        <v>25</v>
      </c>
      <c r="B21" s="8">
        <v>100.52</v>
      </c>
      <c r="C21" s="8">
        <v>105.59</v>
      </c>
      <c r="D21" s="8">
        <v>104.35</v>
      </c>
      <c r="E21" s="10"/>
      <c r="F21" s="2"/>
    </row>
    <row r="22" spans="1:5" ht="45">
      <c r="A22" s="1" t="s">
        <v>9</v>
      </c>
      <c r="B22" s="9">
        <v>30072.2</v>
      </c>
      <c r="C22" s="9">
        <v>25602.2</v>
      </c>
      <c r="D22" s="9">
        <f>C22/E22*100</f>
        <v>115.57407390688057</v>
      </c>
      <c r="E22" s="13">
        <v>22152.2</v>
      </c>
    </row>
    <row r="23" spans="1:8" ht="27" customHeight="1">
      <c r="A23" s="1" t="s">
        <v>10</v>
      </c>
      <c r="B23" s="9">
        <v>548.9061</v>
      </c>
      <c r="C23" s="9">
        <v>5336.3658</v>
      </c>
      <c r="D23" s="9">
        <v>129.3</v>
      </c>
      <c r="E23" s="11"/>
      <c r="H23" t="s">
        <v>14</v>
      </c>
    </row>
    <row r="24" spans="1:5" ht="30" customHeight="1">
      <c r="A24" s="1" t="s">
        <v>11</v>
      </c>
      <c r="B24" s="9">
        <v>277.4986</v>
      </c>
      <c r="C24" s="9">
        <v>2605.3323</v>
      </c>
      <c r="D24" s="9">
        <f aca="true" t="shared" si="1" ref="D24:D29">C24/E24*100</f>
        <v>109.22566199812023</v>
      </c>
      <c r="E24" s="13">
        <v>2385.2749</v>
      </c>
    </row>
    <row r="25" spans="1:5" ht="45.75" customHeight="1">
      <c r="A25" s="1" t="s">
        <v>24</v>
      </c>
      <c r="B25" s="9">
        <f>2824+B26</f>
        <v>2824</v>
      </c>
      <c r="C25" s="9">
        <f>2824+C26</f>
        <v>17186</v>
      </c>
      <c r="D25" s="9">
        <f t="shared" si="1"/>
        <v>41.737905576063724</v>
      </c>
      <c r="E25" s="13">
        <f>E26+18645</f>
        <v>41176</v>
      </c>
    </row>
    <row r="26" spans="1:5" ht="30">
      <c r="A26" s="1" t="s">
        <v>23</v>
      </c>
      <c r="B26" s="9">
        <v>0</v>
      </c>
      <c r="C26" s="9">
        <v>14362</v>
      </c>
      <c r="D26" s="9">
        <f t="shared" si="1"/>
        <v>63.74328702676313</v>
      </c>
      <c r="E26" s="13">
        <f>18632+3899</f>
        <v>22531</v>
      </c>
    </row>
    <row r="27" spans="1:5" ht="46.5" customHeight="1">
      <c r="A27" s="1" t="s">
        <v>28</v>
      </c>
      <c r="B27" s="9">
        <f>C27-(1527.911-864.921)</f>
        <v>-145.836</v>
      </c>
      <c r="C27" s="9">
        <f>(1332915-815761)/1000</f>
        <v>517.154</v>
      </c>
      <c r="D27" s="9">
        <f t="shared" si="1"/>
        <v>26.864598587353296</v>
      </c>
      <c r="E27" s="13">
        <f>(2700870-775831)/1000</f>
        <v>1925.039</v>
      </c>
    </row>
    <row r="28" spans="1:5" ht="15">
      <c r="A28" s="1" t="s">
        <v>12</v>
      </c>
      <c r="B28" s="9">
        <v>136</v>
      </c>
      <c r="C28" s="9">
        <v>1587</v>
      </c>
      <c r="D28" s="9">
        <f t="shared" si="1"/>
        <v>107.22972972972973</v>
      </c>
      <c r="E28" s="13">
        <v>1480</v>
      </c>
    </row>
    <row r="29" spans="1:5" ht="15">
      <c r="A29" s="1" t="s">
        <v>13</v>
      </c>
      <c r="B29" s="9">
        <v>193</v>
      </c>
      <c r="C29" s="9">
        <v>2309</v>
      </c>
      <c r="D29" s="9">
        <f t="shared" si="1"/>
        <v>102.80498664292075</v>
      </c>
      <c r="E29" s="13">
        <v>2246</v>
      </c>
    </row>
    <row r="30" spans="1:4" ht="14.25">
      <c r="A30" s="4"/>
      <c r="B30" s="4"/>
      <c r="C30" s="4"/>
      <c r="D30" s="4"/>
    </row>
    <row r="31" spans="1:4" ht="14.25">
      <c r="A31" s="4"/>
      <c r="B31" s="4" t="s">
        <v>14</v>
      </c>
      <c r="C31" s="4"/>
      <c r="D31" s="4"/>
    </row>
    <row r="32" spans="1:4" ht="14.25">
      <c r="A32" s="4"/>
      <c r="B32" s="4"/>
      <c r="C32" s="4"/>
      <c r="D32" s="4"/>
    </row>
    <row r="33" spans="1:4" ht="14.25">
      <c r="A33" s="4"/>
      <c r="B33" s="4"/>
      <c r="C33" s="4"/>
      <c r="D33" s="4"/>
    </row>
    <row r="34" spans="1:4" ht="14.25">
      <c r="A34" s="4"/>
      <c r="B34" s="4"/>
      <c r="C34" s="4"/>
      <c r="D34" s="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Buldenkov</cp:lastModifiedBy>
  <cp:lastPrinted>2013-01-15T07:23:32Z</cp:lastPrinted>
  <dcterms:created xsi:type="dcterms:W3CDTF">2012-10-16T08:36:51Z</dcterms:created>
  <dcterms:modified xsi:type="dcterms:W3CDTF">2013-02-26T12:26:05Z</dcterms:modified>
  <cp:category/>
  <cp:version/>
  <cp:contentType/>
  <cp:contentStatus/>
</cp:coreProperties>
</file>