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<sst xmlns="http://schemas.openxmlformats.org/spreadsheetml/2006/main" count="43" uniqueCount="35">
  <si>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</si>
  <si>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</si>
  <si>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</si>
  <si>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</si>
  <si>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</si>
  <si>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</si>
  <si>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</si>
  <si>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</si>
  <si>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</si>
  <si>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</si>
  <si>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</si>
  <si>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</si>
  <si>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</si>
  <si>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</si>
  <si>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</si>
  <si>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</si>
  <si>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</si>
  <si>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</si>
  <si>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</si>
  <si>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</si>
  <si>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</si>
  <si>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</si>
  <si>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</si>
  <si>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</si>
  <si>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</si>
  <si>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</si>
  <si>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</si>
  <si>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</si>
  <si>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</si>
  <si>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</si>
  <si>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106,46</t>
  </si>
  <si>
    <t>Информация о социально- экономическом положении Воскресенского муниципального района ноябрь 2013 года</t>
  </si>
  <si>
    <t>ноябрь</t>
  </si>
  <si>
    <t>январь 2013-ноябрь 2013</t>
  </si>
  <si>
    <t>за январь -ноябрь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</si>
</sst>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2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2.7109375" style="0" customWidth="1"/>
    <col min="2" max="2" width="9.421875" style="0" customWidth="1"/>
    <col min="3" max="4" width="10.7109375" style="0" customWidth="1"/>
    <col min="5" max="5" width="13.57421875" style="0" customWidth="1"/>
    <col min="6" max="6" width="10.00390625" style="0" customWidth="1"/>
  </cols>
  <sheetData>
    <row r="1" spans="1:7" ht="42" customHeight="1">
      <c r="A1" s="17" t="s">
        <v>31</v>
      </c>
      <c r="B1" s="17"/>
      <c r="C1" s="17"/>
      <c r="D1" s="17"/>
      <c r="E1" s="17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84.75" customHeight="1">
      <c r="A3" s="5" t="s">
        <v>0</v>
      </c>
      <c r="B3" s="5" t="s">
        <v>32</v>
      </c>
      <c r="C3" s="5" t="s">
        <v>33</v>
      </c>
      <c r="D3" s="5" t="s">
        <v>34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4">
        <f>3373530/1000</f>
        <v>3373.53</v>
      </c>
      <c r="C4" s="14">
        <f>39622751.8/1000</f>
        <v>39622.7518</v>
      </c>
      <c r="D4" s="14">
        <f>41731991.2/1000</f>
        <v>41731.991200000004</v>
      </c>
      <c r="E4" s="14">
        <f>C4/D4*100</f>
        <v>94.94574943742438</v>
      </c>
      <c r="F4" s="8"/>
      <c r="G4" s="2"/>
    </row>
    <row r="5" spans="1:7" ht="44.25" customHeight="1">
      <c r="A5" s="3" t="s">
        <v>2</v>
      </c>
      <c r="B5" s="14">
        <f>(2286495.1+186493.4+25320.4+27936.1+13002.2+0+182956.6)/1000</f>
        <v>2722.2038000000002</v>
      </c>
      <c r="C5" s="14">
        <f>(29889299+1455781.2+301801.3+186611.3+193710.2+18837+2008528.8)/1000</f>
        <v>34054.568799999994</v>
      </c>
      <c r="D5" s="14">
        <f>(32229584.3+1376746.8+159976.9+191952.3+173214.6+31620+2150378.8)/1000</f>
        <v>36313.473699999995</v>
      </c>
      <c r="E5" s="14">
        <f>C5/D5*100</f>
        <v>93.77943041565864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 t="s">
        <v>14</v>
      </c>
      <c r="G6" s="2"/>
    </row>
    <row r="7" spans="1:7" ht="15" customHeight="1">
      <c r="A7" s="3" t="s">
        <v>15</v>
      </c>
      <c r="B7" s="14">
        <f>5.52+24.16+0</f>
        <v>29.68</v>
      </c>
      <c r="C7" s="14">
        <f>64.96+261.6+348.24</f>
        <v>674.8</v>
      </c>
      <c r="D7" s="14">
        <f>75.29+276.29+42.55</f>
        <v>394.13000000000005</v>
      </c>
      <c r="E7" s="14">
        <f aca="true" t="shared" si="0" ref="E7:E12">C7/D7*100</f>
        <v>171.21254408443912</v>
      </c>
      <c r="F7" s="8"/>
      <c r="G7" s="2"/>
    </row>
    <row r="8" spans="1:7" ht="15">
      <c r="A8" s="3" t="s">
        <v>16</v>
      </c>
      <c r="B8" s="14">
        <v>113.18</v>
      </c>
      <c r="C8" s="14">
        <v>1338.23</v>
      </c>
      <c r="D8" s="14">
        <v>1294.74</v>
      </c>
      <c r="E8" s="14">
        <f t="shared" si="0"/>
        <v>103.35897554721411</v>
      </c>
      <c r="F8" s="8"/>
      <c r="G8" s="2"/>
    </row>
    <row r="9" spans="1:7" ht="15">
      <c r="A9" s="3" t="s">
        <v>17</v>
      </c>
      <c r="B9" s="14">
        <v>0</v>
      </c>
      <c r="C9" s="14">
        <v>0</v>
      </c>
      <c r="D9" s="14">
        <v>11.5</v>
      </c>
      <c r="E9" s="14">
        <f t="shared" si="0"/>
        <v>0</v>
      </c>
      <c r="F9" s="8"/>
      <c r="G9" s="10"/>
    </row>
    <row r="10" spans="1:7" ht="15" customHeight="1">
      <c r="A10" s="3" t="s">
        <v>18</v>
      </c>
      <c r="B10" s="14">
        <f>2.25+0+0+0.5</f>
        <v>2.75</v>
      </c>
      <c r="C10" s="14">
        <f>24.82+0.33+0+4.62</f>
        <v>29.77</v>
      </c>
      <c r="D10" s="14">
        <f>24.52+0.7+26+4.71</f>
        <v>55.93</v>
      </c>
      <c r="E10" s="14">
        <f t="shared" si="0"/>
        <v>53.22724834614697</v>
      </c>
      <c r="F10" s="8"/>
      <c r="G10" s="2"/>
    </row>
    <row r="11" spans="1:7" ht="30">
      <c r="A11" s="3" t="s">
        <v>19</v>
      </c>
      <c r="B11" s="14">
        <v>5.9</v>
      </c>
      <c r="C11" s="14">
        <v>76.2</v>
      </c>
      <c r="D11" s="14">
        <v>65.7</v>
      </c>
      <c r="E11" s="14">
        <f t="shared" si="0"/>
        <v>115.98173515981736</v>
      </c>
      <c r="F11" s="8"/>
      <c r="G11" s="2"/>
    </row>
    <row r="12" spans="1:7" ht="15">
      <c r="A12" s="3" t="s">
        <v>20</v>
      </c>
      <c r="B12" s="14">
        <v>1382</v>
      </c>
      <c r="C12" s="14">
        <v>14397</v>
      </c>
      <c r="D12" s="14">
        <v>13648</v>
      </c>
      <c r="E12" s="14">
        <f t="shared" si="0"/>
        <v>105.48798358733879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4">
        <f>14744/1000</f>
        <v>14.744</v>
      </c>
      <c r="C14" s="14">
        <f>170795/1000</f>
        <v>170.795</v>
      </c>
      <c r="D14" s="14">
        <f>161084/1000</f>
        <v>161.084</v>
      </c>
      <c r="E14" s="14">
        <f>C14/D14*100</f>
        <v>106.02853169774775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30" customHeight="1" hidden="1">
      <c r="A21" s="3" t="s">
        <v>29</v>
      </c>
      <c r="B21" s="7">
        <v>100.5</v>
      </c>
      <c r="C21" s="7">
        <v>106.28</v>
      </c>
      <c r="D21" s="12">
        <v>107.08</v>
      </c>
      <c r="E21" s="13" t="s">
        <v>30</v>
      </c>
      <c r="F21" s="8"/>
      <c r="G21" s="2"/>
    </row>
    <row r="22" spans="1:8" ht="45">
      <c r="A22" s="1" t="s">
        <v>9</v>
      </c>
      <c r="B22" s="15">
        <v>30057.3</v>
      </c>
      <c r="C22" s="15">
        <v>28986.3</v>
      </c>
      <c r="D22" s="15">
        <v>25955.2</v>
      </c>
      <c r="E22" s="15">
        <f>C22/D22*100</f>
        <v>111.67819935889531</v>
      </c>
      <c r="F22" s="9"/>
      <c r="H22" t="s">
        <v>14</v>
      </c>
    </row>
    <row r="23" spans="1:9" ht="27" customHeight="1">
      <c r="A23" s="1" t="s">
        <v>10</v>
      </c>
      <c r="B23" s="15">
        <f>554140.3/1000</f>
        <v>554.1403</v>
      </c>
      <c r="C23" s="15">
        <f>5756941.7/1000</f>
        <v>5756.9417</v>
      </c>
      <c r="D23" s="15">
        <f>4268710.7/1000</f>
        <v>4268.7107000000005</v>
      </c>
      <c r="E23" s="15">
        <f>C23/D23*100</f>
        <v>134.86371189314843</v>
      </c>
      <c r="F23" s="9"/>
      <c r="I23" t="s">
        <v>14</v>
      </c>
    </row>
    <row r="24" spans="1:6" ht="30" customHeight="1">
      <c r="A24" s="1" t="s">
        <v>11</v>
      </c>
      <c r="B24" s="15">
        <f>310680.5/1000</f>
        <v>310.6805</v>
      </c>
      <c r="C24" s="15">
        <f>2497026.7/1000</f>
        <v>2497.0267000000003</v>
      </c>
      <c r="D24" s="15">
        <f>2327062.8/1000</f>
        <v>2327.0627999999997</v>
      </c>
      <c r="E24" s="15">
        <f>C24/D24*100</f>
        <v>107.30379515327222</v>
      </c>
      <c r="F24" s="9"/>
    </row>
    <row r="25" spans="1:9" ht="45.75" customHeight="1">
      <c r="A25" s="1" t="s">
        <v>24</v>
      </c>
      <c r="B25" s="15">
        <f>0+B26</f>
        <v>2047</v>
      </c>
      <c r="C25" s="15">
        <f>11240+C26</f>
        <v>24727.3</v>
      </c>
      <c r="D25" s="15">
        <f>D26</f>
        <v>14362</v>
      </c>
      <c r="E25" s="15">
        <f>C25/D25*100</f>
        <v>172.17170310541707</v>
      </c>
      <c r="F25" s="9"/>
      <c r="I25" t="s">
        <v>28</v>
      </c>
    </row>
    <row r="26" spans="1:6" ht="30">
      <c r="A26" s="1" t="s">
        <v>23</v>
      </c>
      <c r="B26" s="15">
        <v>2047</v>
      </c>
      <c r="C26" s="15">
        <v>13487.3</v>
      </c>
      <c r="D26" s="15">
        <v>14362</v>
      </c>
      <c r="E26" s="15">
        <f>C26/D26*100</f>
        <v>93.90962261523464</v>
      </c>
      <c r="F26" s="9"/>
    </row>
    <row r="27" spans="1:7" ht="46.5" customHeight="1">
      <c r="A27" s="1" t="s">
        <v>27</v>
      </c>
      <c r="B27" s="15">
        <f>C27-(1111082-1096937)/1000</f>
        <v>-57.537000000000006</v>
      </c>
      <c r="C27" s="15">
        <f>(1149397-1192789)/1000</f>
        <v>-43.392</v>
      </c>
      <c r="D27" s="16">
        <f>(1529914-731153)/1000</f>
        <v>798.761</v>
      </c>
      <c r="E27" s="15"/>
      <c r="F27" s="11"/>
      <c r="G27" s="11"/>
    </row>
    <row r="28" spans="1:6" ht="14.25">
      <c r="A28" s="1" t="s">
        <v>12</v>
      </c>
      <c r="B28" s="15">
        <v>128</v>
      </c>
      <c r="C28" s="15">
        <v>1447</v>
      </c>
      <c r="D28" s="15">
        <v>1451</v>
      </c>
      <c r="E28" s="15">
        <f>C28/D28*100</f>
        <v>99.72432804962095</v>
      </c>
      <c r="F28" s="9"/>
    </row>
    <row r="29" spans="1:6" ht="14.25">
      <c r="A29" s="1" t="s">
        <v>13</v>
      </c>
      <c r="B29" s="15">
        <v>179</v>
      </c>
      <c r="C29" s="15">
        <v>2052</v>
      </c>
      <c r="D29" s="15">
        <v>2116</v>
      </c>
      <c r="E29" s="15">
        <f>C29/D29*100</f>
        <v>96.97542533081285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 t="s">
        <v>14</v>
      </c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tnn</cp:lastModifiedBy>
  <cp:lastPrinted>2013-09-11T05:31:30Z</cp:lastPrinted>
  <dcterms:created xsi:type="dcterms:W3CDTF">2012-10-16T08:36:51Z</dcterms:created>
  <dcterms:modified xsi:type="dcterms:W3CDTF">2014-01-23T11:40:16Z</dcterms:modified>
  <cp:category/>
  <cp:version/>
  <cp:contentType/>
  <cp:contentStatus/>
</cp:coreProperties>
</file>