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8820" windowHeight="3765" tabRatio="322" activeTab="0"/>
  </bookViews>
  <sheets>
    <sheet name="октябрь 20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dbo_data_1001">#REF!</definedName>
    <definedName name="Год">'[1]Прочее'!$A$17:$A$26</definedName>
    <definedName name="Группировка">'[1]Прочее'!$A$36:$A$39</definedName>
    <definedName name="Месяц">'[1]Прочее'!$A$2:$A$13</definedName>
    <definedName name="Ответ">'[1]Прочее'!$A$51:$A$52</definedName>
    <definedName name="Периодичность">'[1]Прочее'!$A$43:$A$47</definedName>
    <definedName name="ТипПериодичности2">'[1]Прочее'!$A$60:$A$65</definedName>
    <definedName name="Типсводки">'[1]Прочее'!$A$30:$A$32</definedName>
    <definedName name="Формат">'[1]Прочее'!$A$56:$A$57</definedName>
  </definedNames>
  <calcPr fullCalcOnLoad="1"/>
</workbook>
</file>

<file path=xl/sharedStrings.xml><?xml version="1.0" encoding="utf-8"?>
<sst xmlns="http://schemas.openxmlformats.org/spreadsheetml/2006/main" count="28" uniqueCount="25">
  <si>
    <t xml:space="preserve"> </t>
  </si>
  <si>
    <t>Наименование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</si>
  <si>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</si>
  <si>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Произведено промышленной продукции в натуральном выражении:</t>
  </si>
  <si>
    <t>Минеральные удобрения, тыс.тонн</t>
  </si>
  <si>
    <t>Цемент, тыс.тонн</t>
  </si>
  <si>
    <t>Конструкции и детали сборные железобетонные, тыс.м.куб</t>
  </si>
  <si>
    <t>Обои, тыс.усл.кус.</t>
  </si>
  <si>
    <t>Средняя начисленная заработная плата работников по крупным и средним предприятиям, рублей</t>
  </si>
  <si>
    <t>Умерло, человек</t>
  </si>
  <si>
    <t>Кирпич и стеновые материалы, млн.усл.кирп.</t>
  </si>
  <si>
    <t>октябрь</t>
  </si>
  <si>
    <t>Информация о социально-экономическом положении Воскресенского муниципального района за октябрь 2015 года.</t>
  </si>
  <si>
    <t>январь-октябрь 2015г</t>
  </si>
  <si>
    <t>январь-октябрь 2014г</t>
  </si>
  <si>
    <t>Темп роста пер. с нач. отч.года к пер. с нач. предыд.года</t>
  </si>
  <si>
    <t>Отгружено продукции по промышленным производствам в фактических ценах по крупным и средним предприятиям, млн. руб.</t>
  </si>
  <si>
    <t>Консервы- всего, тыс.усл.банок</t>
  </si>
  <si>
    <t>Отгружено продукции сельского хозяйства (без НДС и акциза) в фактических ценах  млн. руб.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</si>
  <si>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</si>
  <si>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</si>
  <si>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общ. площади</t>
    </r>
  </si>
  <si>
    <t>в том числе индивидуальное жилищное строительство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</si>
  <si>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</si>
  <si>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Родилось всего, человек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</si>
</sst>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0000"/>
    <numFmt numFmtId="172" formatCode="0.000000"/>
    <numFmt numFmtId="173" formatCode="0.00000"/>
    <numFmt numFmtId="174" formatCode="#,##0.0"/>
    <numFmt numFmtId="175" formatCode="#,##0.0_р_."/>
    <numFmt numFmtId="176" formatCode="#,##0.00000"/>
    <numFmt numFmtId="177" formatCode="#,##0.000"/>
    <numFmt numFmtId="178" formatCode="_-* #,##0.0_р_._-;\-* #,##0.0_р_._-;_-* &quot;-&quot;??_р_._-;_-@_-"/>
    <numFmt numFmtId="179" formatCode="_-* #,##0_р_._-;\-* #,##0_р_._-;_-* &quot;-&quot;??_р_._-;_-@_-"/>
  </numFmts>
  <fonts count="42">
    <font>
      <sz val="10"/>
      <name val="Arial Cyr"/>
      <family val="0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Times New Roman"/>
      <family val="1"/>
    </font>
    <font>
      <sz val="10"/>
      <name val="MS Sans Serif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center" wrapText="1"/>
    </xf>
    <xf numFmtId="17" fontId="1" fillId="0" borderId="10" xfId="0" applyNumberFormat="1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178" fontId="3" fillId="32" borderId="10" xfId="59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" fontId="5" fillId="0" borderId="0" xfId="0" applyNumberFormat="1" applyFont="1" applyAlignment="1">
      <alignment/>
    </xf>
    <xf numFmtId="0" fontId="5" fillId="0" borderId="0" xfId="0" applyFont="1" applyFill="1" applyAlignment="1">
      <alignment wrapText="1"/>
    </xf>
    <xf numFmtId="0" fontId="2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8;&#1040;&#1058;&#1048;&#1057;&#1058;&#1048;&#1050;&#1040;\2015%20&#1075;&#1086;&#1076;\&#1055;-4\&#1087;-4%20&#1057;&#1077;&#1085;&#1090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8;&#1040;&#1058;&#1048;&#1057;&#1058;&#1048;&#1050;&#1040;\2015%20&#1075;&#1086;&#1076;\&#1055;-4\&#1087;-4&#1086;&#1082;&#1090;&#1103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103;&#1085;&#1074;&#1072;&#1088;&#1100;-&#1076;&#1077;&#1082;&#1072;&#1073;&#1088;&#110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8;&#1040;&#1058;&#1048;&#1057;&#1058;&#1048;&#1050;&#1040;\2015%20&#1075;&#1086;&#1076;\&#1055;-1\&#1055;-1%20&#1086;&#1082;&#1090;&#1103;&#1073;&#1088;&#1100;\&#1087;-1(&#1088;&#1072;&#1079;&#1076;&#1077;&#1083;&#1099;%201-4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8;&#1040;&#1058;&#1048;&#1057;&#1058;&#1048;&#1050;&#1040;\2015%20&#1075;&#1086;&#1076;\&#1055;-1\&#1055;-1%20&#1086;&#1082;&#1090;&#1103;&#1073;&#1088;&#1100;\&#1087;-1(&#1088;&#1072;&#1079;&#1076;&#1077;&#1083;%205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8;&#1040;&#1058;&#1048;&#1057;&#1058;&#1048;&#1050;&#1040;\2014%20&#1075;&#1086;&#1076;\&#1055;-1\&#1055;-1%20&#1086;&#1082;&#1090;&#1103;&#1073;&#1088;&#1100;\&#1087;-1(&#1088;&#1072;&#1079;&#1076;&#1077;&#1083;%205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8;&#1040;&#1058;&#1048;&#1057;&#1058;&#1048;&#1050;&#1040;\2014%20&#1075;&#1086;&#1076;\&#1055;-1\&#1055;-1%20&#1086;&#1082;&#1090;&#1103;&#1073;&#1088;&#1100;\&#1087;-1(&#1088;&#1072;&#1079;&#1076;&#1077;&#1083;&#1099;%201-4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8;&#1040;&#1058;&#1048;&#1057;&#1058;&#1048;&#1050;&#1040;\2015%20&#1075;&#1086;&#1076;\&#1055;-3\&#1055;-3(&#1088;&#1072;&#1079;&#1076;&#1077;&#1083;&#1099;%201-3)&#1086;&#1082;&#1090;&#1103;&#1073;&#1088;&#110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8;&#1040;&#1058;&#1048;&#1057;&#1058;&#1048;&#1050;&#1040;\2015%20&#1075;&#1086;&#1076;\&#1044;&#1077;&#1084;&#1086;&#1075;&#1088;&#1072;&#1092;&#1080;&#1103;\&#1045;&#1044;&#1053;%20&#1089;&#1077;&#1085;&#1090;&#1103;&#1073;&#1088;&#1100;,%20&#1086;&#1082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Стр_01_Гр_1_7_мес"/>
      <sheetName val="Стр_01_Гр_2_8_мес"/>
      <sheetName val="Стр_01_Гр_3_9_мес"/>
      <sheetName val="Стр_01_Гр_4_10_мес"/>
      <sheetName val="Стр_02_Гр_1_2_7_8_мес"/>
      <sheetName val="Стр_02_Гр_3_4_9_10_мес"/>
      <sheetName val="Стр_01_Гр_5_6_11_кварт"/>
      <sheetName val="Стр_02_Гр_5_6_11_кварт"/>
    </sheetNames>
    <sheetDataSet>
      <sheetData sheetId="4">
        <row r="2">
          <cell r="A2" t="str">
            <v>январь</v>
          </cell>
        </row>
        <row r="3">
          <cell r="A3" t="str">
            <v>февраль</v>
          </cell>
        </row>
        <row r="4">
          <cell r="A4" t="str">
            <v>март</v>
          </cell>
        </row>
        <row r="5">
          <cell r="A5" t="str">
            <v>апрель</v>
          </cell>
        </row>
        <row r="6">
          <cell r="A6" t="str">
            <v>май</v>
          </cell>
        </row>
        <row r="7">
          <cell r="A7" t="str">
            <v>июнь</v>
          </cell>
        </row>
        <row r="8">
          <cell r="A8" t="str">
            <v>июль</v>
          </cell>
        </row>
        <row r="9">
          <cell r="A9" t="str">
            <v>август</v>
          </cell>
        </row>
        <row r="10">
          <cell r="A10" t="str">
            <v>сентябрь</v>
          </cell>
        </row>
        <row r="11">
          <cell r="A11" t="str">
            <v>октябрь</v>
          </cell>
        </row>
        <row r="12">
          <cell r="A12" t="str">
            <v>ноябрь</v>
          </cell>
        </row>
        <row r="13">
          <cell r="A13" t="str">
            <v>декабрь</v>
          </cell>
        </row>
        <row r="17">
          <cell r="A17" t="str">
            <v>2008 г.</v>
          </cell>
        </row>
        <row r="18">
          <cell r="A18" t="str">
            <v>2009 г.</v>
          </cell>
        </row>
        <row r="19">
          <cell r="A19" t="str">
            <v>2010 г.</v>
          </cell>
        </row>
        <row r="20">
          <cell r="A20" t="str">
            <v>2011 г.</v>
          </cell>
        </row>
        <row r="21">
          <cell r="A21" t="str">
            <v>2012 г.</v>
          </cell>
        </row>
        <row r="22">
          <cell r="A22" t="str">
            <v>2013 г.</v>
          </cell>
        </row>
        <row r="23">
          <cell r="A23" t="str">
            <v>2014 г.</v>
          </cell>
        </row>
        <row r="24">
          <cell r="A24" t="str">
            <v>2015 г.</v>
          </cell>
        </row>
        <row r="25">
          <cell r="A25" t="str">
            <v>2016 г.</v>
          </cell>
        </row>
        <row r="26">
          <cell r="A26" t="str">
            <v>2017 г.</v>
          </cell>
        </row>
        <row r="30">
          <cell r="A30" t="str">
            <v>Полностью</v>
          </cell>
        </row>
        <row r="31">
          <cell r="A31" t="str">
            <v>Только итоги</v>
          </cell>
        </row>
        <row r="32">
          <cell r="A32" t="str">
            <v>Списки предприятий</v>
          </cell>
        </row>
        <row r="36">
          <cell r="A36" t="str">
            <v>Отсутствует</v>
          </cell>
        </row>
        <row r="37">
          <cell r="A37" t="str">
            <v>Интервалы по графе</v>
          </cell>
        </row>
        <row r="38">
          <cell r="A38" t="str">
            <v>ОКВЭД</v>
          </cell>
        </row>
        <row r="39">
          <cell r="A39" t="str">
            <v>ОКТМО</v>
          </cell>
        </row>
        <row r="43">
          <cell r="A43" t="str">
            <v>Декадная</v>
          </cell>
        </row>
        <row r="44">
          <cell r="A44" t="str">
            <v>Месячная</v>
          </cell>
        </row>
        <row r="45">
          <cell r="A45" t="str">
            <v>Квартальная</v>
          </cell>
        </row>
        <row r="46">
          <cell r="A46" t="str">
            <v>Полугодовая</v>
          </cell>
        </row>
        <row r="47">
          <cell r="A47" t="str">
            <v>Годовая</v>
          </cell>
        </row>
        <row r="51">
          <cell r="A51" t="str">
            <v>Да</v>
          </cell>
        </row>
        <row r="52">
          <cell r="A52" t="str">
            <v>Нет</v>
          </cell>
        </row>
        <row r="56">
          <cell r="A56" t="str">
            <v>Число</v>
          </cell>
        </row>
        <row r="57">
          <cell r="A57" t="str">
            <v>Текст</v>
          </cell>
        </row>
        <row r="60">
          <cell r="A60" t="str">
            <v>за месяц года</v>
          </cell>
        </row>
        <row r="61">
          <cell r="A61" t="str">
            <v>за январь - месяц года</v>
          </cell>
        </row>
        <row r="62">
          <cell r="A62" t="str">
            <v>за n-й квартал года</v>
          </cell>
        </row>
        <row r="63">
          <cell r="A63" t="str">
            <v>за n-ое полугодие года</v>
          </cell>
        </row>
        <row r="64">
          <cell r="A64" t="str">
            <v>за год</v>
          </cell>
        </row>
        <row r="65">
          <cell r="A65" t="str">
            <v>по состоянию на 1 месяца года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Стр_01_Гр_1_7_мес"/>
      <sheetName val="Стр_01_Гр_2_8_мес"/>
      <sheetName val="Стр_01_Гр_3_9_мес"/>
      <sheetName val="Стр_01_Гр_4_10_мес"/>
      <sheetName val="Стр_02_Гр_1_2_7_8_мес"/>
      <sheetName val="Стр_02_Гр_3_4_9_10_мес"/>
      <sheetName val="Стр_01_Гр_5_6_11_кварт"/>
      <sheetName val="Стр_02_Гр_5_6_11_кварт"/>
      <sheetName val="Стр_12-18_год"/>
    </sheetNames>
    <sheetDataSet>
      <sheetData sheetId="6">
        <row r="62">
          <cell r="V62">
            <v>34250.51057523804</v>
          </cell>
          <cell r="W62">
            <v>32656.077587821343</v>
          </cell>
          <cell r="X62">
            <v>35180.31809705625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</sheetNames>
    <sheetDataSet>
      <sheetData sheetId="8">
        <row r="4">
          <cell r="C4">
            <v>31941.382</v>
          </cell>
        </row>
        <row r="17">
          <cell r="C17">
            <v>24487</v>
          </cell>
        </row>
        <row r="18">
          <cell r="C18">
            <v>24487</v>
          </cell>
        </row>
        <row r="19">
          <cell r="C19">
            <v>312.273</v>
          </cell>
        </row>
        <row r="20">
          <cell r="C20">
            <v>1341</v>
          </cell>
        </row>
        <row r="21">
          <cell r="C21">
            <v>1709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Стр_01_мес"/>
      <sheetName val="Стр_02_мес"/>
      <sheetName val="Стр_03-05_кварт"/>
      <sheetName val="Стр_06_мес"/>
      <sheetName val="Стр_07_мес"/>
      <sheetName val="Стр_08_мес"/>
      <sheetName val="Стр_09_мес"/>
      <sheetName val="Стр_10_мес"/>
      <sheetName val="Стр_11_мес"/>
      <sheetName val="Стр_12_мес"/>
      <sheetName val="Стр_13-20_мес"/>
      <sheetName val="Стр_21_мес"/>
      <sheetName val="Стр_22_мес"/>
      <sheetName val="Стр_23_мес"/>
      <sheetName val="Стр_24_мес"/>
      <sheetName val="Стр_25_мес"/>
      <sheetName val="Стр_26_мес"/>
      <sheetName val="Стр_27_мес"/>
      <sheetName val="Стр_28_мес"/>
      <sheetName val="Стр_29_мес"/>
      <sheetName val="Стр_30_мес"/>
      <sheetName val="Стр_31_мес"/>
      <sheetName val="Стр_32_мес"/>
    </sheetNames>
    <sheetDataSet>
      <sheetData sheetId="5">
        <row r="59">
          <cell r="J59">
            <v>3515170.6999999997</v>
          </cell>
          <cell r="L59">
            <v>28150215.799999997</v>
          </cell>
          <cell r="N59">
            <v>24190659.300000004</v>
          </cell>
        </row>
        <row r="203">
          <cell r="J203">
            <v>22033</v>
          </cell>
          <cell r="L203">
            <v>213039</v>
          </cell>
          <cell r="N203">
            <v>187954</v>
          </cell>
        </row>
      </sheetData>
      <sheetData sheetId="17">
        <row r="59">
          <cell r="J59">
            <v>981152.6</v>
          </cell>
          <cell r="L59">
            <v>9456236.700000001</v>
          </cell>
          <cell r="N59">
            <v>6540948.600000001</v>
          </cell>
        </row>
      </sheetData>
      <sheetData sheetId="23">
        <row r="53">
          <cell r="J53">
            <v>283437.6</v>
          </cell>
          <cell r="L53">
            <v>2467829.9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Стр_50_1_мес"/>
      <sheetName val="Стр_50_2_мес"/>
      <sheetName val="Стр_70_мес"/>
      <sheetName val="Стр_80_мес"/>
    </sheetNames>
    <sheetDataSet>
      <sheetData sheetId="5">
        <row r="61">
          <cell r="J61">
            <v>10803</v>
          </cell>
          <cell r="K61">
            <v>1295</v>
          </cell>
        </row>
        <row r="64">
          <cell r="K64">
            <v>193</v>
          </cell>
        </row>
        <row r="65">
          <cell r="J65">
            <v>1048</v>
          </cell>
        </row>
        <row r="78">
          <cell r="J78">
            <v>18349</v>
          </cell>
          <cell r="K78">
            <v>1688</v>
          </cell>
        </row>
        <row r="92">
          <cell r="J92">
            <v>16217</v>
          </cell>
        </row>
        <row r="93">
          <cell r="K93">
            <v>1738</v>
          </cell>
        </row>
        <row r="110">
          <cell r="J110">
            <v>22.08</v>
          </cell>
          <cell r="K110">
            <v>2.58</v>
          </cell>
        </row>
        <row r="113">
          <cell r="J113">
            <v>73.02</v>
          </cell>
          <cell r="K113">
            <v>11.7</v>
          </cell>
        </row>
        <row r="122">
          <cell r="J122">
            <v>43.21</v>
          </cell>
          <cell r="K122">
            <v>0</v>
          </cell>
        </row>
        <row r="155">
          <cell r="K155">
            <v>93.44</v>
          </cell>
        </row>
        <row r="156">
          <cell r="J156">
            <v>861.38</v>
          </cell>
        </row>
        <row r="161">
          <cell r="K161">
            <v>2.35</v>
          </cell>
        </row>
        <row r="162">
          <cell r="J162">
            <v>22.91</v>
          </cell>
        </row>
        <row r="164">
          <cell r="J164">
            <v>0.144</v>
          </cell>
          <cell r="K164">
            <v>0</v>
          </cell>
        </row>
        <row r="167">
          <cell r="J167">
            <v>2.38</v>
          </cell>
          <cell r="K167">
            <v>0.46</v>
          </cell>
        </row>
        <row r="179">
          <cell r="J179">
            <v>31.7</v>
          </cell>
          <cell r="K179">
            <v>3.5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Стр_50_1_мес"/>
      <sheetName val="Стр_50_2_мес"/>
      <sheetName val="Стр_70_мес"/>
      <sheetName val="Стр_80_мес"/>
    </sheetNames>
    <sheetDataSet>
      <sheetData sheetId="5">
        <row r="61">
          <cell r="J61">
            <v>14140</v>
          </cell>
        </row>
        <row r="64">
          <cell r="J64">
            <v>595</v>
          </cell>
        </row>
        <row r="78">
          <cell r="J78">
            <v>22985</v>
          </cell>
        </row>
        <row r="89">
          <cell r="J89">
            <v>16498</v>
          </cell>
        </row>
        <row r="155">
          <cell r="J155">
            <v>22.71</v>
          </cell>
        </row>
        <row r="158">
          <cell r="J158">
            <v>0.242</v>
          </cell>
        </row>
        <row r="161">
          <cell r="J161">
            <v>4.85</v>
          </cell>
        </row>
        <row r="173">
          <cell r="J173">
            <v>48.78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Стр_01_мес"/>
      <sheetName val="Стр_02_мес"/>
      <sheetName val="Стр_03-05_кварт"/>
      <sheetName val="Стр_06_мес"/>
      <sheetName val="Стр_07_мес"/>
      <sheetName val="Стр_08_мес"/>
      <sheetName val="Стр_09_мес"/>
      <sheetName val="Стр_10_мес"/>
      <sheetName val="Стр_11_мес"/>
      <sheetName val="Стр_12_мес"/>
      <sheetName val="Стр_13-20_мес"/>
      <sheetName val="Стр_21_мес"/>
      <sheetName val="Стр_22_мес"/>
      <sheetName val="Стр_23_мес"/>
      <sheetName val="Стр_24_мес"/>
      <sheetName val="Стр_25_мес"/>
      <sheetName val="Стр_26_мес"/>
      <sheetName val="Стр_27_мес"/>
      <sheetName val="Стр_28_мес"/>
      <sheetName val="Стр_29_мес"/>
      <sheetName val="Стр_30_мес"/>
      <sheetName val="Стр_31_мес"/>
      <sheetName val="Стр_32_мес"/>
    </sheetNames>
    <sheetDataSet>
      <sheetData sheetId="23">
        <row r="53">
          <cell r="L53">
            <v>2248800.7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Стр_01-02_мес"/>
      <sheetName val="Стр_03_05-07_12_29_мес"/>
      <sheetName val="Стр_08-11_кварт"/>
      <sheetName val="Стр_13_25_28_мес"/>
      <sheetName val="Стр_15-20_мес"/>
      <sheetName val="Стр_21-24_кварт"/>
      <sheetName val="Стр_26-27_мес"/>
      <sheetName val="Стр_30-35_кварт"/>
      <sheetName val="Стр_36_год"/>
      <sheetName val="Стр_37-40_50_кварт"/>
      <sheetName val="Стр_41-49_кварт"/>
    </sheetNames>
    <sheetDataSet>
      <sheetData sheetId="5">
        <row r="57">
          <cell r="J57">
            <v>1370103</v>
          </cell>
          <cell r="K57">
            <v>-712929</v>
          </cell>
          <cell r="L57">
            <v>1556806</v>
          </cell>
          <cell r="M57">
            <v>-1355423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</sheetNames>
    <sheetDataSet>
      <sheetData sheetId="0">
        <row r="3">
          <cell r="O3">
            <v>1493</v>
          </cell>
        </row>
        <row r="5">
          <cell r="O5">
            <v>1890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7">
      <selection activeCell="E31" sqref="E31"/>
    </sheetView>
  </sheetViews>
  <sheetFormatPr defaultColWidth="9.00390625" defaultRowHeight="12.75"/>
  <cols>
    <col min="1" max="1" width="42.75390625" style="3" customWidth="1"/>
    <col min="2" max="2" width="12.875" style="3" bestFit="1" customWidth="1"/>
    <col min="3" max="3" width="11.75390625" style="3" customWidth="1"/>
    <col min="4" max="4" width="13.00390625" style="3" customWidth="1"/>
    <col min="5" max="5" width="13.625" style="3" customWidth="1"/>
    <col min="6" max="16384" width="9.125" style="3" customWidth="1"/>
  </cols>
  <sheetData>
    <row r="1" spans="1:5" ht="38.25" customHeight="1">
      <c r="A1" s="14" t="s">
        <v>12</v>
      </c>
      <c r="B1" s="14"/>
      <c r="C1" s="14"/>
      <c r="D1" s="14"/>
      <c r="E1" s="14"/>
    </row>
    <row r="2" spans="1:5" ht="15">
      <c r="A2" s="4" t="s">
        <v>0</v>
      </c>
      <c r="B2" s="4"/>
      <c r="C2" s="4"/>
      <c r="D2" s="4"/>
      <c r="E2" s="4"/>
    </row>
    <row r="3" spans="1:5" ht="94.5">
      <c r="A3" s="1" t="s">
        <v>1</v>
      </c>
      <c r="B3" s="1" t="s">
        <v>11</v>
      </c>
      <c r="C3" s="2" t="s">
        <v>13</v>
      </c>
      <c r="D3" s="2" t="s">
        <v>14</v>
      </c>
      <c r="E3" s="1" t="s">
        <v>15</v>
      </c>
    </row>
    <row r="4" spans="1:5" ht="60">
      <c r="A4" s="5" t="s">
        <v>2</v>
      </c>
      <c r="B4" s="6">
        <f>C4-'[3]Сентябрь'!C4</f>
        <v>4414.457999999995</v>
      </c>
      <c r="C4" s="6">
        <v>36355.84</v>
      </c>
      <c r="D4" s="6">
        <v>32606.1</v>
      </c>
      <c r="E4" s="7">
        <f>C4/D4*100</f>
        <v>111.50011807606552</v>
      </c>
    </row>
    <row r="5" spans="1:5" ht="45">
      <c r="A5" s="5" t="s">
        <v>16</v>
      </c>
      <c r="B5" s="6">
        <f>('[4]Стр_01_мес'!$J$59)/1000</f>
        <v>3515.1706999999997</v>
      </c>
      <c r="C5" s="6">
        <f>('[4]Стр_01_мес'!$L$59)/1000</f>
        <v>28150.215799999998</v>
      </c>
      <c r="D5" s="6">
        <f>('[4]Стр_01_мес'!$N$59)/1000</f>
        <v>24190.659300000003</v>
      </c>
      <c r="E5" s="7">
        <f>C5/D5*100</f>
        <v>116.36812147571354</v>
      </c>
    </row>
    <row r="6" spans="1:5" ht="30">
      <c r="A6" s="5" t="s">
        <v>3</v>
      </c>
      <c r="B6" s="6"/>
      <c r="C6" s="6"/>
      <c r="D6" s="6"/>
      <c r="E6" s="8"/>
    </row>
    <row r="7" spans="1:5" ht="15">
      <c r="A7" s="5" t="s">
        <v>4</v>
      </c>
      <c r="B7" s="6">
        <f>'[5]Стр_50_1_мес'!$K$110+'[5]Стр_50_1_мес'!$K$113+'[5]Стр_50_1_мес'!$K$122</f>
        <v>14.28</v>
      </c>
      <c r="C7" s="6">
        <f>'[5]Стр_50_1_мес'!$J$110+'[5]Стр_50_1_мес'!$J$113+'[5]Стр_50_1_мес'!$J$122</f>
        <v>138.31</v>
      </c>
      <c r="D7" s="6">
        <v>54.5</v>
      </c>
      <c r="E7" s="7">
        <f aca="true" t="shared" si="0" ref="E7:E18">C7/D7*100</f>
        <v>253.77981651376146</v>
      </c>
    </row>
    <row r="8" spans="1:5" ht="15">
      <c r="A8" s="5" t="s">
        <v>5</v>
      </c>
      <c r="B8" s="6">
        <f>'[5]Стр_50_1_мес'!$K$155</f>
        <v>93.44</v>
      </c>
      <c r="C8" s="6">
        <f>'[5]Стр_50_1_мес'!$J$156</f>
        <v>861.38</v>
      </c>
      <c r="D8" s="6">
        <v>1015.5</v>
      </c>
      <c r="E8" s="7">
        <f t="shared" si="0"/>
        <v>84.82323978335795</v>
      </c>
    </row>
    <row r="9" spans="1:5" ht="15.75" customHeight="1">
      <c r="A9" s="5" t="s">
        <v>10</v>
      </c>
      <c r="B9" s="6">
        <f>'[5]Стр_50_1_мес'!$K$161+'[5]Стр_50_1_мес'!$K$164+'[5]Стр_50_1_мес'!$K$167</f>
        <v>2.81</v>
      </c>
      <c r="C9" s="6">
        <f>'[5]Стр_50_1_мес'!$J$167+'[5]Стр_50_1_мес'!$J$162+'[5]Стр_50_1_мес'!$J$164</f>
        <v>25.433999999999997</v>
      </c>
      <c r="D9" s="6">
        <f>'[6]Стр_50_1_мес'!$J$155+'[6]Стр_50_1_мес'!$J$158+'[6]Стр_50_1_мес'!$J$161</f>
        <v>27.802</v>
      </c>
      <c r="E9" s="7">
        <f t="shared" si="0"/>
        <v>91.48262714912595</v>
      </c>
    </row>
    <row r="10" spans="1:5" ht="30">
      <c r="A10" s="5" t="s">
        <v>6</v>
      </c>
      <c r="B10" s="6">
        <f>'[5]Стр_50_1_мес'!$K$179</f>
        <v>3.5</v>
      </c>
      <c r="C10" s="6">
        <f>'[5]Стр_50_1_мес'!$J$179</f>
        <v>31.7</v>
      </c>
      <c r="D10" s="6">
        <f>'[6]Стр_50_1_мес'!$J$173</f>
        <v>48.78</v>
      </c>
      <c r="E10" s="7">
        <f t="shared" si="0"/>
        <v>64.98564985649857</v>
      </c>
    </row>
    <row r="11" spans="1:5" ht="15">
      <c r="A11" s="5" t="s">
        <v>7</v>
      </c>
      <c r="B11" s="6">
        <f>'[5]Стр_50_1_мес'!$K$93</f>
        <v>1738</v>
      </c>
      <c r="C11" s="6">
        <f>'[5]Стр_50_1_мес'!$J$92</f>
        <v>16217</v>
      </c>
      <c r="D11" s="6">
        <f>'[6]Стр_50_1_мес'!$J$89</f>
        <v>16498</v>
      </c>
      <c r="E11" s="7">
        <f t="shared" si="0"/>
        <v>98.29676324402958</v>
      </c>
    </row>
    <row r="12" spans="1:5" ht="18" customHeight="1">
      <c r="A12" s="9" t="s">
        <v>17</v>
      </c>
      <c r="B12" s="6">
        <f>'[5]Стр_50_1_мес'!$K$61+'[5]Стр_50_1_мес'!$K$64+'[5]Стр_50_1_мес'!$K$78</f>
        <v>3176</v>
      </c>
      <c r="C12" s="6">
        <f>'[5]Стр_50_1_мес'!$J$61+'[5]Стр_50_1_мес'!$J$65+'[5]Стр_50_1_мес'!$J$78</f>
        <v>30200</v>
      </c>
      <c r="D12" s="6">
        <f>'[6]Стр_50_1_мес'!$J$61+'[6]Стр_50_1_мес'!$J$64+'[6]Стр_50_1_мес'!$J$78</f>
        <v>37720</v>
      </c>
      <c r="E12" s="7">
        <f t="shared" si="0"/>
        <v>80.06362672322376</v>
      </c>
    </row>
    <row r="13" spans="1:5" ht="45">
      <c r="A13" s="5" t="s">
        <v>18</v>
      </c>
      <c r="B13" s="6">
        <f>('[4]Стр_01_мес'!$J$203)/1000</f>
        <v>22.033</v>
      </c>
      <c r="C13" s="6">
        <f>('[4]Стр_01_мес'!$L$203)/1000</f>
        <v>213.039</v>
      </c>
      <c r="D13" s="6">
        <f>('[4]Стр_01_мес'!$N$203)/1000</f>
        <v>187.954</v>
      </c>
      <c r="E13" s="7">
        <f t="shared" si="0"/>
        <v>113.34635070283153</v>
      </c>
    </row>
    <row r="14" spans="1:5" ht="45">
      <c r="A14" s="5" t="s">
        <v>8</v>
      </c>
      <c r="B14" s="6">
        <f>'[2]Стр_01_Гр_2_8_мес'!$X$62</f>
        <v>35180.31809705625</v>
      </c>
      <c r="C14" s="6">
        <f>'[2]Стр_01_Гр_2_8_мес'!$V$62</f>
        <v>34250.51057523804</v>
      </c>
      <c r="D14" s="6">
        <f>'[2]Стр_01_Гр_2_8_мес'!$W$62</f>
        <v>32656.077587821343</v>
      </c>
      <c r="E14" s="10">
        <f t="shared" si="0"/>
        <v>104.88249999752367</v>
      </c>
    </row>
    <row r="15" spans="1:5" ht="30">
      <c r="A15" s="5" t="s">
        <v>19</v>
      </c>
      <c r="B15" s="6">
        <f>'[4]Стр_22_мес'!$J$59/1000</f>
        <v>981.1526</v>
      </c>
      <c r="C15" s="6">
        <f>'[4]Стр_22_мес'!$L$59/1000</f>
        <v>9456.236700000001</v>
      </c>
      <c r="D15" s="6">
        <f>'[4]Стр_22_мес'!$N$59/1000</f>
        <v>6540.948600000001</v>
      </c>
      <c r="E15" s="7">
        <f t="shared" si="0"/>
        <v>144.56980597584882</v>
      </c>
    </row>
    <row r="16" spans="1:5" ht="30">
      <c r="A16" s="5" t="s">
        <v>20</v>
      </c>
      <c r="B16" s="6">
        <f>'[4]Стр_28_мес'!$J$53/1000</f>
        <v>283.4376</v>
      </c>
      <c r="C16" s="6">
        <f>'[4]Стр_28_мес'!$L$53/1000</f>
        <v>2467.8298999999997</v>
      </c>
      <c r="D16" s="6">
        <f>'[7]Стр_28_мес'!$L$53/1000</f>
        <v>2248.8007000000002</v>
      </c>
      <c r="E16" s="7">
        <f t="shared" si="0"/>
        <v>109.73982265302564</v>
      </c>
    </row>
    <row r="17" spans="1:5" ht="48">
      <c r="A17" s="5" t="s">
        <v>21</v>
      </c>
      <c r="B17" s="6">
        <f>C17-'[3]Сентябрь'!C17</f>
        <v>4275</v>
      </c>
      <c r="C17" s="6">
        <v>28762</v>
      </c>
      <c r="D17" s="6">
        <v>8630.1</v>
      </c>
      <c r="E17" s="7">
        <f t="shared" si="0"/>
        <v>333.27539657709644</v>
      </c>
    </row>
    <row r="18" spans="1:5" ht="30">
      <c r="A18" s="5" t="s">
        <v>22</v>
      </c>
      <c r="B18" s="6">
        <f>C18-'[3]Сентябрь'!C18</f>
        <v>4275</v>
      </c>
      <c r="C18" s="6">
        <v>28762</v>
      </c>
      <c r="D18" s="6">
        <v>8630.1</v>
      </c>
      <c r="E18" s="7">
        <f t="shared" si="0"/>
        <v>333.27539657709644</v>
      </c>
    </row>
    <row r="19" spans="1:9" ht="48.75" customHeight="1">
      <c r="A19" s="11" t="s">
        <v>23</v>
      </c>
      <c r="B19" s="6">
        <f>C19-'[3]Сентябрь'!C19</f>
        <v>344.90099999999995</v>
      </c>
      <c r="C19" s="6">
        <f>('[8]Стр_01-02_мес'!$J$57+'[8]Стр_01-02_мес'!$K$57)/1000</f>
        <v>657.174</v>
      </c>
      <c r="D19" s="6">
        <f>('[8]Стр_01-02_мес'!$L$57+'[8]Стр_01-02_мес'!$M$57)/1000</f>
        <v>201.383</v>
      </c>
      <c r="E19" s="7"/>
      <c r="I19" s="12"/>
    </row>
    <row r="20" spans="1:5" ht="15">
      <c r="A20" s="5" t="s">
        <v>24</v>
      </c>
      <c r="B20" s="6">
        <f>C20-'[3]Сентябрь'!C20</f>
        <v>152</v>
      </c>
      <c r="C20" s="6">
        <f>'[9]Лист1'!$O$3</f>
        <v>1493</v>
      </c>
      <c r="D20" s="6">
        <v>1443</v>
      </c>
      <c r="E20" s="7">
        <f>C20/D20*100</f>
        <v>103.46500346500346</v>
      </c>
    </row>
    <row r="21" spans="1:5" ht="15">
      <c r="A21" s="5" t="s">
        <v>9</v>
      </c>
      <c r="B21" s="6">
        <f>C21-'[3]Сентябрь'!C21</f>
        <v>181</v>
      </c>
      <c r="C21" s="6">
        <f>'[9]Лист1'!$O$5</f>
        <v>1890</v>
      </c>
      <c r="D21" s="6">
        <v>2010</v>
      </c>
      <c r="E21" s="7">
        <f>C21/D21*100</f>
        <v>94.02985074626866</v>
      </c>
    </row>
    <row r="22" spans="1:5" ht="15">
      <c r="A22" s="4"/>
      <c r="B22" s="13"/>
      <c r="C22" s="13"/>
      <c r="D22" s="4"/>
      <c r="E22" s="4"/>
    </row>
    <row r="23" spans="1:5" ht="15">
      <c r="A23" s="4"/>
      <c r="B23" s="4" t="s">
        <v>0</v>
      </c>
      <c r="C23" s="4"/>
      <c r="D23" s="4"/>
      <c r="E23" s="4"/>
    </row>
    <row r="24" spans="1:5" ht="15">
      <c r="A24" s="4" t="s">
        <v>0</v>
      </c>
      <c r="B24" s="4"/>
      <c r="C24" s="4"/>
      <c r="D24" s="4"/>
      <c r="E24" s="4"/>
    </row>
    <row r="25" spans="1:5" ht="15">
      <c r="A25" s="4"/>
      <c r="B25" s="4"/>
      <c r="C25" s="4"/>
      <c r="D25" s="4"/>
      <c r="E25" s="4" t="s">
        <v>0</v>
      </c>
    </row>
    <row r="26" spans="1:5" ht="15">
      <c r="A26" s="4"/>
      <c r="B26" s="4"/>
      <c r="C26" s="4"/>
      <c r="D26" s="4"/>
      <c r="E26" s="4"/>
    </row>
  </sheetData>
  <sheetProtection/>
  <mergeCells count="1">
    <mergeCell ref="A1:E1"/>
  </mergeCells>
  <printOptions/>
  <pageMargins left="0.7086614173228347" right="0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Сидорова Елена Петровна</cp:lastModifiedBy>
  <cp:lastPrinted>2015-11-27T08:43:39Z</cp:lastPrinted>
  <dcterms:created xsi:type="dcterms:W3CDTF">2006-08-01T06:06:00Z</dcterms:created>
  <dcterms:modified xsi:type="dcterms:W3CDTF">2015-12-08T08:56:49Z</dcterms:modified>
  <cp:category/>
  <cp:version/>
  <cp:contentType/>
  <cp:contentStatus/>
</cp:coreProperties>
</file>