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90" yWindow="150" windowWidth="15255" windowHeight="8685" activeTab="0"/>
  </bookViews>
  <sheets>
    <sheet name="Лист1" sheetId="1" r:id="rId1"/>
    <sheet name="Лист2" sheetId="2" r:id="rId2"/>
    <sheet name="Лист3" sheetId="3" r:id="rId3"/>
  </sheets>
  <definedNames/>
  <calcPr calcId="114210"/>
</workbook>
</file>

<file path=xl/comments1.xml><?xml version="1.0" encoding="utf-8"?>
<comments xmlns="http://schemas.openxmlformats.org/spreadsheetml/2006/main">
  <authors>
    <author>17</author>
    <author>Дегтева Анна Владимировна</author>
  </authors>
  <commentList>
    <comment ref="B14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П-1 раздел А
</t>
        </r>
      </text>
    </comment>
    <comment ref="C14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П-1
</t>
        </r>
      </text>
    </comment>
    <comment ref="B22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П-4 раздел 1
</t>
        </r>
      </text>
    </comment>
    <comment ref="B23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П-1</t>
        </r>
      </text>
    </comment>
    <comment ref="C23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 экорр</t>
        </r>
      </text>
    </comment>
    <comment ref="B24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П-1</t>
        </r>
      </text>
    </comment>
    <comment ref="C24" authorId="0">
      <text>
        <r>
          <rPr>
            <b/>
            <sz val="9"/>
            <rFont val="Tahoma"/>
            <family val="2"/>
          </rPr>
          <t>17:</t>
        </r>
        <r>
          <rPr>
            <sz val="9"/>
            <rFont val="Tahoma"/>
            <family val="2"/>
          </rPr>
          <t xml:space="preserve">
П-1 экорр
</t>
        </r>
      </text>
    </comment>
    <comment ref="B25" authorId="1">
      <text>
        <r>
          <rPr>
            <sz val="9"/>
            <rFont val="Tahoma"/>
            <family val="2"/>
          </rPr>
          <t>ИЖС-1 и С-1</t>
        </r>
      </text>
    </comment>
    <comment ref="D25" authorId="1">
      <text>
        <r>
          <rPr>
            <sz val="9"/>
            <rFont val="Tahoma"/>
            <family val="2"/>
          </rPr>
          <t>ИЖС-1 + С-1 за прошлый год</t>
        </r>
      </text>
    </comment>
    <comment ref="B26" authorId="1">
      <text>
        <r>
          <rPr>
            <sz val="9"/>
            <rFont val="Tahoma"/>
            <family val="2"/>
          </rPr>
          <t>ИЖС-1</t>
        </r>
      </text>
    </comment>
    <comment ref="D26" authorId="1">
      <text>
        <r>
          <rPr>
            <sz val="9"/>
            <rFont val="Tahoma"/>
            <family val="2"/>
          </rPr>
          <t>1-ИЖС за прошлый год</t>
        </r>
      </text>
    </comment>
    <comment ref="B27" authorId="1">
      <text>
        <r>
          <rPr>
            <sz val="9"/>
            <rFont val="Tahoma"/>
            <family val="2"/>
          </rPr>
          <t>П-3</t>
        </r>
      </text>
    </comment>
  </commentList>
</comments>
</file>

<file path=xl/sharedStrings.xml><?xml version="1.0" encoding="utf-8"?>
<sst xmlns="http://schemas.openxmlformats.org/spreadsheetml/2006/main" count="37" uniqueCount="33">
  <si>
    <t>Наименование</t>
  </si>
  <si>
    <t>Отгружено товаров собственного производства, выполнено работ и услуг собственными силами, в фактических ценах, млн. рублей</t>
  </si>
  <si>
    <t>Отгружено продукции по обрабатывающим производствам в фактических ценах по крупным и средним предприятиям, млн. руб.</t>
  </si>
  <si>
    <t>Отгружено продукции сельского хозяйства (без НДС и акциза) в фактических ценах  млн. руб.</t>
  </si>
  <si>
    <t>скот в живой массе</t>
  </si>
  <si>
    <t>молоко</t>
  </si>
  <si>
    <t xml:space="preserve">Наличие поголовья скота в сельскохозяйственных предприятиях на </t>
  </si>
  <si>
    <t>крупный рогатый скот, всего</t>
  </si>
  <si>
    <t>Средняя начисленная заработная плата работников по крупным и средним предприятиям, рублей</t>
  </si>
  <si>
    <t>Оборот розничной торговли по крупным и средним предприятиям, млн. рублей</t>
  </si>
  <si>
    <t>Объем платных услуг населению по крупным и средним предприятиям, млн. руб.</t>
  </si>
  <si>
    <t>Родилось всего, человек</t>
  </si>
  <si>
    <t>Умерло, человек</t>
  </si>
  <si>
    <t xml:space="preserve"> </t>
  </si>
  <si>
    <t>Минеральные удобрения, тыс.тонн</t>
  </si>
  <si>
    <t>Цемент, тыс.тонн</t>
  </si>
  <si>
    <t>Шифер, млн.шт</t>
  </si>
  <si>
    <t>Стеновые материалы, млн.усл.кирп.</t>
  </si>
  <si>
    <t>Конструкции и детали сборные железобетонные, тыс.м.куб</t>
  </si>
  <si>
    <t>Обои, тыс.усл.кус.</t>
  </si>
  <si>
    <t>Консервы- всего, тыс.усл.банок</t>
  </si>
  <si>
    <t>Производство продукции животноводства в сельскохозяйственных предприятиях, ц</t>
  </si>
  <si>
    <t>в том числе индивидуальное жилищное строительство</t>
  </si>
  <si>
    <r>
      <t>Ввод в действие жилых домов (жилая площадь) за счет всех источников финансирования, м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 общ. площади</t>
    </r>
  </si>
  <si>
    <t>Темп роста пер. с нач. отч.года к пер. с нач. предыд.года</t>
  </si>
  <si>
    <t xml:space="preserve">Сальдовая прибыль(+), убыток (-) полученная крупными и средними предприятиями всех отраслей экономики, млн. рублей </t>
  </si>
  <si>
    <t>январь</t>
  </si>
  <si>
    <t xml:space="preserve">Индекс потребительских цен и тарифов на товары и платные услуги населению: </t>
  </si>
  <si>
    <t>106,46</t>
  </si>
  <si>
    <t>с начала года</t>
  </si>
  <si>
    <t>за январь  2013 года</t>
  </si>
  <si>
    <t>Произведено промышленной продукции в натуральном выражении:</t>
  </si>
  <si>
    <t>Информация о социально- экономическом положении Воскресенского муниципального района за январь 2014 года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</si>
</sst>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16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6" fillId="0" borderId="1" xfId="0" applyFont="1" applyBorder="1" applyAlignment="1">
      <alignment horizontal="centerContinuous" vertical="center" wrapText="1"/>
    </xf>
    <xf numFmtId="0" fontId="2" fillId="0" borderId="1" xfId="0" applyFont="1" applyBorder="1" applyAlignment="1">
      <alignment wrapText="1"/>
    </xf>
    <xf numFmtId="164" fontId="8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7" fontId="6" fillId="0" borderId="1" xfId="0" applyNumberFormat="1" applyFont="1" applyBorder="1" applyAlignment="1">
      <alignment horizontal="centerContinuous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G4" sqref="G4"/>
    </sheetView>
  </sheetViews>
  <sheetFormatPr defaultColWidth="9.140625" defaultRowHeight="15"/>
  <cols>
    <col min="1" max="1" width="42.7109375" style="0" customWidth="1"/>
    <col min="2" max="2" width="9.421875" style="0" customWidth="1"/>
    <col min="3" max="4" width="10.7109375" style="0" customWidth="1"/>
    <col min="5" max="5" width="13.57421875" style="0" customWidth="1"/>
  </cols>
  <sheetData>
    <row r="1" spans="1:5" ht="42.6" customHeight="1">
      <c r="A1" s="16" t="s">
        <v>32</v>
      </c>
      <c r="B1" s="16"/>
      <c r="C1" s="16"/>
      <c r="D1" s="16"/>
      <c r="E1" s="16"/>
    </row>
    <row r="2" spans="1:5" ht="15">
      <c r="A2" s="4" t="s">
        <v>13</v>
      </c>
      <c r="B2" s="4"/>
      <c r="C2" s="4"/>
      <c r="D2" s="4"/>
      <c r="E2" s="4"/>
    </row>
    <row r="3" spans="1:5" ht="85.15" customHeight="1">
      <c r="A3" s="5" t="s">
        <v>0</v>
      </c>
      <c r="B3" s="5" t="s">
        <v>26</v>
      </c>
      <c r="C3" s="13" t="s">
        <v>29</v>
      </c>
      <c r="D3" s="5" t="s">
        <v>30</v>
      </c>
      <c r="E3" s="5" t="s">
        <v>24</v>
      </c>
    </row>
    <row r="4" spans="1:5" ht="63" customHeight="1">
      <c r="A4" s="6" t="s">
        <v>1</v>
      </c>
      <c r="B4" s="3">
        <v>2564.88504</v>
      </c>
      <c r="C4" s="3">
        <f>B4</f>
        <v>2564.88504</v>
      </c>
      <c r="D4" s="3">
        <v>2772.2598399999997</v>
      </c>
      <c r="E4" s="3">
        <f>C4/D4*100</f>
        <v>92.51964779751671</v>
      </c>
    </row>
    <row r="5" spans="1:5" ht="47.25" customHeight="1">
      <c r="A5" s="6" t="s">
        <v>2</v>
      </c>
      <c r="B5" s="3">
        <f>(1380391.07+236281.3+41989.1+11604.9+117827.5)/1000</f>
        <v>1788.0938700000002</v>
      </c>
      <c r="C5" s="3">
        <f aca="true" t="shared" si="0" ref="C5:C22">B5</f>
        <v>1788.0938700000002</v>
      </c>
      <c r="D5" s="3">
        <f>(1790593.57+231995.7+17100.3+10962.6+107301.8)/1000</f>
        <v>2157.95397</v>
      </c>
      <c r="E5" s="3">
        <f>C5/D5*100</f>
        <v>82.8606121751522</v>
      </c>
    </row>
    <row r="6" spans="1:5" ht="30" customHeight="1">
      <c r="A6" s="6" t="s">
        <v>31</v>
      </c>
      <c r="B6" s="7" t="s">
        <v>13</v>
      </c>
      <c r="C6" s="3" t="str">
        <f t="shared" si="0"/>
        <v xml:space="preserve"> </v>
      </c>
      <c r="D6" s="7"/>
      <c r="E6" s="7"/>
    </row>
    <row r="7" spans="1:5" ht="15.6" customHeight="1">
      <c r="A7" s="6" t="s">
        <v>14</v>
      </c>
      <c r="B7" s="8">
        <f>2.88+11.56+1.74</f>
        <v>16.18</v>
      </c>
      <c r="C7" s="3">
        <f t="shared" si="0"/>
        <v>16.18</v>
      </c>
      <c r="D7" s="8">
        <f>2.49+10.01+1.57</f>
        <v>14.07</v>
      </c>
      <c r="E7" s="3">
        <f aca="true" t="shared" si="1" ref="E7:E12">C7/D7*100</f>
        <v>114.99644633972991</v>
      </c>
    </row>
    <row r="8" spans="1:5" ht="15">
      <c r="A8" s="6" t="s">
        <v>15</v>
      </c>
      <c r="B8" s="8">
        <v>57.83</v>
      </c>
      <c r="C8" s="3">
        <f t="shared" si="0"/>
        <v>57.83</v>
      </c>
      <c r="D8" s="8">
        <v>42.9</v>
      </c>
      <c r="E8" s="3">
        <f t="shared" si="1"/>
        <v>134.8018648018648</v>
      </c>
    </row>
    <row r="9" spans="1:5" ht="15" hidden="1">
      <c r="A9" s="6" t="s">
        <v>16</v>
      </c>
      <c r="B9" s="8"/>
      <c r="C9" s="3">
        <f t="shared" si="0"/>
        <v>0</v>
      </c>
      <c r="D9" s="8"/>
      <c r="E9" s="3" t="e">
        <f t="shared" si="1"/>
        <v>#DIV/0!</v>
      </c>
    </row>
    <row r="10" spans="1:5" ht="15" customHeight="1">
      <c r="A10" s="6" t="s">
        <v>17</v>
      </c>
      <c r="B10" s="14">
        <v>0.33</v>
      </c>
      <c r="C10" s="3">
        <f t="shared" si="0"/>
        <v>0.33</v>
      </c>
      <c r="D10" s="14">
        <v>0.25</v>
      </c>
      <c r="E10" s="3">
        <f t="shared" si="1"/>
        <v>132</v>
      </c>
    </row>
    <row r="11" spans="1:5" ht="30">
      <c r="A11" s="6" t="s">
        <v>18</v>
      </c>
      <c r="B11" s="8">
        <v>4.4</v>
      </c>
      <c r="C11" s="3">
        <f t="shared" si="0"/>
        <v>4.4</v>
      </c>
      <c r="D11" s="8">
        <v>3.4</v>
      </c>
      <c r="E11" s="3">
        <f t="shared" si="1"/>
        <v>129.41176470588235</v>
      </c>
    </row>
    <row r="12" spans="1:5" ht="15">
      <c r="A12" s="6" t="s">
        <v>19</v>
      </c>
      <c r="B12" s="8">
        <v>764</v>
      </c>
      <c r="C12" s="3">
        <f t="shared" si="0"/>
        <v>764</v>
      </c>
      <c r="D12" s="8">
        <v>850</v>
      </c>
      <c r="E12" s="3">
        <f t="shared" si="1"/>
        <v>89.88235294117646</v>
      </c>
    </row>
    <row r="13" spans="1:5" ht="15" hidden="1">
      <c r="A13" s="6" t="s">
        <v>20</v>
      </c>
      <c r="B13" s="7">
        <f>1059+0</f>
        <v>1059</v>
      </c>
      <c r="C13" s="3">
        <f t="shared" si="0"/>
        <v>1059</v>
      </c>
      <c r="D13" s="7">
        <v>24132.76</v>
      </c>
      <c r="E13" s="7" t="e">
        <f>C13/#REF!*100</f>
        <v>#REF!</v>
      </c>
    </row>
    <row r="14" spans="1:5" ht="28.9" customHeight="1">
      <c r="A14" s="6" t="s">
        <v>3</v>
      </c>
      <c r="B14" s="3">
        <v>18.561</v>
      </c>
      <c r="C14" s="3">
        <f t="shared" si="0"/>
        <v>18.561</v>
      </c>
      <c r="D14" s="3">
        <v>20.54</v>
      </c>
      <c r="E14" s="3">
        <f>C14/D14*100</f>
        <v>90.365141187926</v>
      </c>
    </row>
    <row r="15" spans="1:5" ht="30" hidden="1">
      <c r="A15" s="6" t="s">
        <v>21</v>
      </c>
      <c r="B15" s="7"/>
      <c r="C15" s="3">
        <f t="shared" si="0"/>
        <v>0</v>
      </c>
      <c r="D15" s="7"/>
      <c r="E15" s="7"/>
    </row>
    <row r="16" spans="1:5" ht="15" hidden="1">
      <c r="A16" s="6" t="s">
        <v>4</v>
      </c>
      <c r="B16" s="7"/>
      <c r="C16" s="3">
        <f t="shared" si="0"/>
        <v>0</v>
      </c>
      <c r="D16" s="7"/>
      <c r="E16" s="7"/>
    </row>
    <row r="17" spans="1:5" ht="15" hidden="1">
      <c r="A17" s="6" t="s">
        <v>5</v>
      </c>
      <c r="B17" s="7"/>
      <c r="C17" s="3">
        <f t="shared" si="0"/>
        <v>0</v>
      </c>
      <c r="D17" s="7"/>
      <c r="E17" s="7"/>
    </row>
    <row r="18" spans="1:5" ht="30" hidden="1">
      <c r="A18" s="6" t="s">
        <v>6</v>
      </c>
      <c r="B18" s="7"/>
      <c r="C18" s="3">
        <f t="shared" si="0"/>
        <v>0</v>
      </c>
      <c r="D18" s="7"/>
      <c r="E18" s="7"/>
    </row>
    <row r="19" spans="1:5" ht="15" hidden="1">
      <c r="A19" s="6" t="s">
        <v>7</v>
      </c>
      <c r="B19" s="7"/>
      <c r="C19" s="3">
        <f t="shared" si="0"/>
        <v>0</v>
      </c>
      <c r="D19" s="7"/>
      <c r="E19" s="7"/>
    </row>
    <row r="20" spans="1:5" ht="15" hidden="1">
      <c r="A20" s="6"/>
      <c r="B20" s="7"/>
      <c r="C20" s="3">
        <f t="shared" si="0"/>
        <v>0</v>
      </c>
      <c r="D20" s="7"/>
      <c r="E20" s="7"/>
    </row>
    <row r="21" spans="1:5" ht="30.6" customHeight="1" hidden="1">
      <c r="A21" s="6" t="s">
        <v>27</v>
      </c>
      <c r="B21" s="7">
        <v>100.5</v>
      </c>
      <c r="C21" s="3">
        <f t="shared" si="0"/>
        <v>100.5</v>
      </c>
      <c r="D21" s="9">
        <v>107.08</v>
      </c>
      <c r="E21" s="10" t="s">
        <v>28</v>
      </c>
    </row>
    <row r="22" spans="1:5" ht="45">
      <c r="A22" s="1" t="s">
        <v>8</v>
      </c>
      <c r="B22" s="3">
        <v>30103.5963372396</v>
      </c>
      <c r="C22" s="3">
        <f t="shared" si="0"/>
        <v>30103.5963372396</v>
      </c>
      <c r="D22" s="3">
        <v>27395.2792145174</v>
      </c>
      <c r="E22" s="12">
        <f>C22/D22*100</f>
        <v>109.88607234668008</v>
      </c>
    </row>
    <row r="23" spans="1:5" ht="27.6" customHeight="1">
      <c r="A23" s="1" t="s">
        <v>9</v>
      </c>
      <c r="B23" s="11">
        <f>533898.5/1000</f>
        <v>533.8985</v>
      </c>
      <c r="C23" s="3">
        <f>B23</f>
        <v>533.8985</v>
      </c>
      <c r="D23" s="11">
        <f>457027.8/1000</f>
        <v>457.0278</v>
      </c>
      <c r="E23" s="12">
        <f>C23/D23*100</f>
        <v>116.81969893297519</v>
      </c>
    </row>
    <row r="24" spans="1:5" ht="30.6" customHeight="1">
      <c r="A24" s="1" t="s">
        <v>10</v>
      </c>
      <c r="B24" s="11">
        <f>329936.7/1000</f>
        <v>329.93670000000003</v>
      </c>
      <c r="C24" s="3">
        <f>B24</f>
        <v>329.93670000000003</v>
      </c>
      <c r="D24" s="11">
        <f>283492.77/1000</f>
        <v>283.49277</v>
      </c>
      <c r="E24" s="12">
        <f>C24/D24*100</f>
        <v>116.38275642796818</v>
      </c>
    </row>
    <row r="25" spans="1:5" ht="46.15" customHeight="1">
      <c r="A25" s="1" t="s">
        <v>23</v>
      </c>
      <c r="B25" s="11">
        <f>0+B26</f>
        <v>846</v>
      </c>
      <c r="C25" s="11">
        <f>0+C26</f>
        <v>846</v>
      </c>
      <c r="D25" s="11">
        <f>D26+0</f>
        <v>0</v>
      </c>
      <c r="E25" s="12"/>
    </row>
    <row r="26" spans="1:5" ht="30">
      <c r="A26" s="1" t="s">
        <v>22</v>
      </c>
      <c r="B26" s="11">
        <v>846</v>
      </c>
      <c r="C26" s="11">
        <f>B26</f>
        <v>846</v>
      </c>
      <c r="D26" s="11">
        <v>0</v>
      </c>
      <c r="E26" s="12"/>
    </row>
    <row r="27" spans="1:5" ht="46.9" customHeight="1">
      <c r="A27" s="1" t="s">
        <v>25</v>
      </c>
      <c r="B27" s="11">
        <v>122.741</v>
      </c>
      <c r="C27" s="11">
        <f>B27</f>
        <v>122.741</v>
      </c>
      <c r="D27" s="11">
        <v>-76.203</v>
      </c>
      <c r="E27" s="12"/>
    </row>
    <row r="28" spans="1:5" ht="15">
      <c r="A28" s="1" t="s">
        <v>11</v>
      </c>
      <c r="B28" s="15">
        <v>142</v>
      </c>
      <c r="C28" s="15">
        <f>B28</f>
        <v>142</v>
      </c>
      <c r="D28" s="15">
        <v>120</v>
      </c>
      <c r="E28" s="12">
        <f>C28/D28*100</f>
        <v>118.33333333333333</v>
      </c>
    </row>
    <row r="29" spans="1:5" ht="15">
      <c r="A29" s="1" t="s">
        <v>12</v>
      </c>
      <c r="B29" s="15">
        <v>207</v>
      </c>
      <c r="C29" s="15">
        <f>B29</f>
        <v>207</v>
      </c>
      <c r="D29" s="15">
        <v>209</v>
      </c>
      <c r="E29" s="12">
        <f>C29/D29*100</f>
        <v>99.04306220095694</v>
      </c>
    </row>
    <row r="30" spans="1:5" ht="15">
      <c r="A30" s="2"/>
      <c r="B30" s="2"/>
      <c r="C30" s="2"/>
      <c r="D30" s="2"/>
      <c r="E30" s="2"/>
    </row>
    <row r="31" spans="1:5" ht="15">
      <c r="A31" s="2"/>
      <c r="B31" s="2" t="s">
        <v>13</v>
      </c>
      <c r="C31" s="2"/>
      <c r="D31" s="2"/>
      <c r="E31" s="2"/>
    </row>
    <row r="32" spans="1:5" ht="15">
      <c r="A32" s="2" t="s">
        <v>13</v>
      </c>
      <c r="B32" s="2"/>
      <c r="C32" s="2"/>
      <c r="D32" s="2"/>
      <c r="E32" s="2"/>
    </row>
    <row r="33" spans="1:5" ht="15">
      <c r="A33" s="2"/>
      <c r="B33" s="2"/>
      <c r="C33" s="2"/>
      <c r="D33" s="2"/>
      <c r="E33" s="2" t="s">
        <v>13</v>
      </c>
    </row>
    <row r="34" spans="1:5" ht="15">
      <c r="A34" s="2"/>
      <c r="B34" s="2"/>
      <c r="C34" s="2"/>
      <c r="D34" s="2"/>
      <c r="E34" s="2"/>
    </row>
  </sheetData>
  <mergeCells count="1">
    <mergeCell ref="A1:E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</dc:creator>
  <cp:keywords/>
  <dc:description/>
  <cp:lastModifiedBy>Гаранкина</cp:lastModifiedBy>
  <cp:lastPrinted>2013-01-15T07:23:32Z</cp:lastPrinted>
  <dcterms:created xsi:type="dcterms:W3CDTF">2012-10-16T08:36:51Z</dcterms:created>
  <dcterms:modified xsi:type="dcterms:W3CDTF">2014-05-05T08:44:45Z</dcterms:modified>
  <cp:category/>
  <cp:version/>
  <cp:contentType/>
  <cp:contentStatus/>
</cp:coreProperties>
</file>