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90" yWindow="150" windowWidth="15255" windowHeight="8685" activeTab="0"/>
  </bookViews>
  <sheets>
    <sheet name="февраль" sheetId="1" r:id="rId1"/>
    <sheet name="Лист2" sheetId="2" r:id="rId2"/>
    <sheet name="Лист3" sheetId="3" r:id="rId3"/>
  </sheets>
  <definedNames/>
  <calcPr calcId="114210"/>
</workbook>
</file>

<file path=xl/comments1.xml><?xml version="1.0" encoding="utf-8"?>
<comments xmlns="http://schemas.openxmlformats.org/spreadsheetml/2006/main">
  <authors>
    <author>Дегтева Анна Владимировна</author>
    <author>17</author>
  </authors>
  <commentList>
    <comment ref="B5" authorId="0">
      <text>
        <r>
          <rPr>
            <sz val="9"/>
            <rFont val="Tahoma"/>
            <family val="2"/>
          </rPr>
          <t>П-1(разделы 1-4) графы С, D, E</t>
        </r>
      </text>
    </comment>
    <comment ref="B14" authorId="1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 раздел А
</t>
        </r>
      </text>
    </comment>
    <comment ref="C14" authorId="1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
</t>
        </r>
      </text>
    </comment>
    <comment ref="B22" authorId="1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П-4 раздел 1
</t>
        </r>
      </text>
    </comment>
    <comment ref="B23" authorId="1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</t>
        </r>
      </text>
    </comment>
    <comment ref="C23" authorId="1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 экорр</t>
        </r>
      </text>
    </comment>
    <comment ref="B24" authorId="1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</t>
        </r>
      </text>
    </comment>
    <comment ref="C24" authorId="1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 экорр
</t>
        </r>
      </text>
    </comment>
    <comment ref="B25" authorId="0">
      <text>
        <r>
          <rPr>
            <sz val="9"/>
            <rFont val="Tahoma"/>
            <family val="2"/>
          </rPr>
          <t>ИЖС-1 и С-1</t>
        </r>
      </text>
    </comment>
    <comment ref="D25" authorId="0">
      <text>
        <r>
          <rPr>
            <sz val="9"/>
            <rFont val="Tahoma"/>
            <family val="2"/>
          </rPr>
          <t>ИЖС-1 + С-1 за прошлый год</t>
        </r>
      </text>
    </comment>
    <comment ref="B26" authorId="0">
      <text>
        <r>
          <rPr>
            <sz val="9"/>
            <rFont val="Tahoma"/>
            <family val="2"/>
          </rPr>
          <t>ИЖС-1</t>
        </r>
      </text>
    </comment>
    <comment ref="D26" authorId="0">
      <text>
        <r>
          <rPr>
            <sz val="9"/>
            <rFont val="Tahoma"/>
            <family val="2"/>
          </rPr>
          <t>1-ИЖС за прошлый год</t>
        </r>
      </text>
    </comment>
    <comment ref="B27" authorId="0">
      <text>
        <r>
          <rPr>
            <sz val="9"/>
            <rFont val="Tahoma"/>
            <family val="2"/>
          </rPr>
          <t>П-3</t>
        </r>
      </text>
    </comment>
  </commentList>
</comments>
</file>

<file path=xl/sharedStrings.xml><?xml version="1.0" encoding="utf-8"?>
<sst xmlns="http://schemas.openxmlformats.org/spreadsheetml/2006/main" count="34" uniqueCount="33">
  <si>
    <t>Наименование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</si>
  <si>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</si>
  <si>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</si>
  <si>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Отгружено продукции сельского хозяйства (без НДС и акциза) в фактических ценах  млн. руб.</t>
  </si>
  <si>
    <t>скот в живой массе</t>
  </si>
  <si>
    <t>молоко</t>
  </si>
  <si>
    <t xml:space="preserve">Наличие поголовья скота в сельскохозяйственных предприятиях на </t>
  </si>
  <si>
    <t>крупный рогатый скот, всего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</si>
  <si>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</si>
  <si>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</si>
  <si>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</si>
  <si>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t>Родилось всего, человек</t>
  </si>
  <si>
    <t>Умерло, человек</t>
  </si>
  <si>
    <t xml:space="preserve"> </t>
  </si>
  <si>
    <t>Минеральные удобрения, тыс.тонн</t>
  </si>
  <si>
    <t>Цемент, тыс.тонн</t>
  </si>
  <si>
    <t>Шифер, млн.шт</t>
  </si>
  <si>
    <t>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</si>
  <si>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</si>
  <si>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</si>
  <si>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</si>
  <si>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Производство продукции животноводства в сельскохозяйственных предприятиях, ц</t>
  </si>
  <si>
    <t>в том числе индивидуальное жилищное строительство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</si>
  <si>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общ. площади</t>
    </r>
  </si>
  <si>
    <t>Темп роста пер. с нач. отч.года к пер. с нач. предыд.года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</si>
  <si>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</si>
  <si>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 xml:space="preserve">Индекс потребительских цен и тарифов на товары и платные услуги населению: </t>
  </si>
  <si>
    <t>106,46</t>
  </si>
  <si>
    <t>Произведено промышленной продукции в натуральном выражении:</t>
  </si>
  <si>
    <t>январь-февраль 2014г</t>
  </si>
  <si>
    <t>февраль</t>
  </si>
  <si>
    <t>январь-февраль 2013г</t>
  </si>
  <si>
    <t>Информация о социально- экономическом положении Воскресенского муниципального района за февраль 2014 года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</si>
</sst>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Continuous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G4" sqref="G4"/>
    </sheetView>
  </sheetViews>
  <sheetFormatPr defaultColWidth="9.140625" defaultRowHeight="15"/>
  <cols>
    <col min="1" max="1" width="42.7109375" style="0" customWidth="1"/>
    <col min="2" max="2" width="9.8515625" style="0" customWidth="1"/>
    <col min="3" max="4" width="10.7109375" style="0" customWidth="1"/>
    <col min="5" max="5" width="13.57421875" style="0" customWidth="1"/>
  </cols>
  <sheetData>
    <row r="1" spans="1:5" ht="42.6" customHeight="1">
      <c r="A1" s="16" t="s">
        <v>32</v>
      </c>
      <c r="B1" s="16"/>
      <c r="C1" s="16"/>
      <c r="D1" s="16"/>
      <c r="E1" s="16"/>
    </row>
    <row r="2" spans="1:5" ht="15">
      <c r="A2" s="4" t="s">
        <v>13</v>
      </c>
      <c r="B2" s="4"/>
      <c r="C2" s="4"/>
      <c r="D2" s="4"/>
      <c r="E2" s="4"/>
    </row>
    <row r="3" spans="1:5" ht="85.15" customHeight="1">
      <c r="A3" s="5" t="s">
        <v>0</v>
      </c>
      <c r="B3" s="5" t="s">
        <v>30</v>
      </c>
      <c r="C3" s="13" t="s">
        <v>29</v>
      </c>
      <c r="D3" s="13" t="s">
        <v>31</v>
      </c>
      <c r="E3" s="5" t="s">
        <v>24</v>
      </c>
    </row>
    <row r="4" spans="1:5" ht="63" customHeight="1">
      <c r="A4" s="6" t="s">
        <v>1</v>
      </c>
      <c r="B4" s="3">
        <f>2462060.8/1000</f>
        <v>2462.0607999999997</v>
      </c>
      <c r="C4" s="3">
        <f>4980105.7/1000</f>
        <v>4980.1057</v>
      </c>
      <c r="D4" s="3">
        <f>5639942.74/1000</f>
        <v>5639.94274</v>
      </c>
      <c r="E4" s="3">
        <f>C4/D4*100</f>
        <v>88.30064292461238</v>
      </c>
    </row>
    <row r="5" spans="1:5" ht="47.25" customHeight="1">
      <c r="A5" s="6" t="s">
        <v>2</v>
      </c>
      <c r="B5" s="3">
        <f>(1415763.3+212717.6+53988+29412.1+13091.6+157132)/1000</f>
        <v>1882.1046000000003</v>
      </c>
      <c r="C5" s="3">
        <f>3679575/1000</f>
        <v>3679.575</v>
      </c>
      <c r="D5" s="3">
        <f>4557880.5/1000</f>
        <v>4557.8805</v>
      </c>
      <c r="E5" s="3">
        <f>C5/D5*100</f>
        <v>80.72995770731592</v>
      </c>
    </row>
    <row r="6" spans="1:5" ht="30" customHeight="1">
      <c r="A6" s="6" t="s">
        <v>28</v>
      </c>
      <c r="B6" s="7" t="s">
        <v>13</v>
      </c>
      <c r="C6" s="3" t="str">
        <f>B6</f>
        <v xml:space="preserve"> </v>
      </c>
      <c r="D6" s="7"/>
      <c r="E6" s="7"/>
    </row>
    <row r="7" spans="1:5" ht="15.6" customHeight="1">
      <c r="A7" s="6" t="s">
        <v>14</v>
      </c>
      <c r="B7" s="8">
        <v>1.41</v>
      </c>
      <c r="C7" s="3">
        <v>17.59</v>
      </c>
      <c r="D7" s="8">
        <v>68.32</v>
      </c>
      <c r="E7" s="3">
        <f aca="true" t="shared" si="0" ref="E7:E12">C7/D7*100</f>
        <v>25.746487119437944</v>
      </c>
    </row>
    <row r="8" spans="1:5" ht="15">
      <c r="A8" s="6" t="s">
        <v>15</v>
      </c>
      <c r="B8" s="8">
        <v>87.16</v>
      </c>
      <c r="C8" s="3">
        <v>144.99</v>
      </c>
      <c r="D8" s="8">
        <v>122.64</v>
      </c>
      <c r="E8" s="3">
        <f t="shared" si="0"/>
        <v>118.22407045009786</v>
      </c>
    </row>
    <row r="9" spans="1:5" ht="15" hidden="1">
      <c r="A9" s="6" t="s">
        <v>16</v>
      </c>
      <c r="B9" s="8"/>
      <c r="C9" s="3"/>
      <c r="D9" s="8"/>
      <c r="E9" s="3" t="e">
        <f t="shared" si="0"/>
        <v>#DIV/0!</v>
      </c>
    </row>
    <row r="10" spans="1:5" ht="15" customHeight="1">
      <c r="A10" s="6" t="s">
        <v>17</v>
      </c>
      <c r="B10" s="14">
        <v>0.4</v>
      </c>
      <c r="C10" s="3">
        <v>0.73</v>
      </c>
      <c r="D10" s="14">
        <v>0.61</v>
      </c>
      <c r="E10" s="3">
        <f t="shared" si="0"/>
        <v>119.67213114754098</v>
      </c>
    </row>
    <row r="11" spans="1:5" ht="30">
      <c r="A11" s="6" t="s">
        <v>18</v>
      </c>
      <c r="B11" s="8">
        <v>4.2</v>
      </c>
      <c r="C11" s="3">
        <v>8.6</v>
      </c>
      <c r="D11" s="8">
        <v>10</v>
      </c>
      <c r="E11" s="3">
        <f t="shared" si="0"/>
        <v>86</v>
      </c>
    </row>
    <row r="12" spans="1:5" ht="15">
      <c r="A12" s="6" t="s">
        <v>19</v>
      </c>
      <c r="B12" s="8">
        <v>1047</v>
      </c>
      <c r="C12" s="3">
        <v>1811</v>
      </c>
      <c r="D12" s="8">
        <v>1802</v>
      </c>
      <c r="E12" s="3">
        <f t="shared" si="0"/>
        <v>100.49944506104329</v>
      </c>
    </row>
    <row r="13" spans="1:5" ht="15" hidden="1">
      <c r="A13" s="6" t="s">
        <v>20</v>
      </c>
      <c r="B13" s="7"/>
      <c r="C13" s="3"/>
      <c r="D13" s="7"/>
      <c r="E13" s="7" t="e">
        <f>C13/#REF!*100</f>
        <v>#REF!</v>
      </c>
    </row>
    <row r="14" spans="1:5" ht="28.9" customHeight="1">
      <c r="A14" s="6" t="s">
        <v>3</v>
      </c>
      <c r="B14" s="3">
        <v>18704</v>
      </c>
      <c r="C14" s="3">
        <v>37265</v>
      </c>
      <c r="D14" s="3">
        <v>34606</v>
      </c>
      <c r="E14" s="3">
        <f>C14/D14*100</f>
        <v>107.6836386753742</v>
      </c>
    </row>
    <row r="15" spans="1:5" ht="30" hidden="1">
      <c r="A15" s="6" t="s">
        <v>21</v>
      </c>
      <c r="B15" s="7"/>
      <c r="C15" s="3"/>
      <c r="D15" s="7"/>
      <c r="E15" s="7"/>
    </row>
    <row r="16" spans="1:5" ht="15" hidden="1">
      <c r="A16" s="6" t="s">
        <v>4</v>
      </c>
      <c r="B16" s="7"/>
      <c r="C16" s="3"/>
      <c r="D16" s="7"/>
      <c r="E16" s="7"/>
    </row>
    <row r="17" spans="1:5" ht="15" hidden="1">
      <c r="A17" s="6" t="s">
        <v>5</v>
      </c>
      <c r="B17" s="7"/>
      <c r="C17" s="3"/>
      <c r="D17" s="7"/>
      <c r="E17" s="7"/>
    </row>
    <row r="18" spans="1:5" ht="30" hidden="1">
      <c r="A18" s="6" t="s">
        <v>6</v>
      </c>
      <c r="B18" s="7"/>
      <c r="C18" s="3"/>
      <c r="D18" s="7"/>
      <c r="E18" s="7"/>
    </row>
    <row r="19" spans="1:5" ht="15" hidden="1">
      <c r="A19" s="6" t="s">
        <v>7</v>
      </c>
      <c r="B19" s="7"/>
      <c r="C19" s="3"/>
      <c r="D19" s="7"/>
      <c r="E19" s="7"/>
    </row>
    <row r="20" spans="1:5" ht="15" hidden="1">
      <c r="A20" s="6"/>
      <c r="B20" s="7"/>
      <c r="C20" s="3"/>
      <c r="D20" s="7"/>
      <c r="E20" s="7"/>
    </row>
    <row r="21" spans="1:5" ht="30.6" customHeight="1" hidden="1">
      <c r="A21" s="6" t="s">
        <v>26</v>
      </c>
      <c r="B21" s="7"/>
      <c r="C21" s="3"/>
      <c r="D21" s="9"/>
      <c r="E21" s="10" t="s">
        <v>27</v>
      </c>
    </row>
    <row r="22" spans="1:5" ht="45">
      <c r="A22" s="1" t="s">
        <v>8</v>
      </c>
      <c r="B22" s="3">
        <v>29653.0128172294</v>
      </c>
      <c r="C22" s="3">
        <v>29878.9635596214</v>
      </c>
      <c r="D22" s="3">
        <v>26480.6321465092</v>
      </c>
      <c r="E22" s="12">
        <f>C22/D22*100</f>
        <v>112.8332714804929</v>
      </c>
    </row>
    <row r="23" spans="1:5" ht="27.6" customHeight="1">
      <c r="A23" s="1" t="s">
        <v>9</v>
      </c>
      <c r="B23" s="11">
        <f>546183.8/1000</f>
        <v>546.1838</v>
      </c>
      <c r="C23" s="3">
        <f>1107410.3/1000</f>
        <v>1107.4103</v>
      </c>
      <c r="D23" s="11">
        <f>922327.9/1000</f>
        <v>922.3279</v>
      </c>
      <c r="E23" s="12">
        <f>C23/D23*100</f>
        <v>120.06687643299092</v>
      </c>
    </row>
    <row r="24" spans="1:5" ht="30.6" customHeight="1">
      <c r="A24" s="1" t="s">
        <v>10</v>
      </c>
      <c r="B24" s="11">
        <f>293509/1000</f>
        <v>293.509</v>
      </c>
      <c r="C24" s="3">
        <f>596367.2/1000</f>
        <v>596.3671999999999</v>
      </c>
      <c r="D24" s="11">
        <f>576620.58/1000</f>
        <v>576.6205799999999</v>
      </c>
      <c r="E24" s="12">
        <f>C24/D24*100</f>
        <v>103.42454305047524</v>
      </c>
    </row>
    <row r="25" spans="1:5" ht="46.15" customHeight="1">
      <c r="A25" s="1" t="s">
        <v>23</v>
      </c>
      <c r="B25" s="11">
        <f>0+B26</f>
        <v>359</v>
      </c>
      <c r="C25" s="11">
        <f>0+C26</f>
        <v>1205</v>
      </c>
      <c r="D25" s="11">
        <f>0+D26</f>
        <v>0</v>
      </c>
      <c r="E25" s="12"/>
    </row>
    <row r="26" spans="1:5" ht="30">
      <c r="A26" s="1" t="s">
        <v>22</v>
      </c>
      <c r="B26" s="11">
        <v>359</v>
      </c>
      <c r="C26" s="11">
        <v>1205</v>
      </c>
      <c r="D26" s="11">
        <v>0</v>
      </c>
      <c r="E26" s="12"/>
    </row>
    <row r="27" spans="1:5" ht="46.9" customHeight="1">
      <c r="A27" s="1" t="s">
        <v>25</v>
      </c>
      <c r="B27" s="11">
        <f>C27-122.741</f>
        <v>-24.605999999999995</v>
      </c>
      <c r="C27" s="11">
        <v>98.135</v>
      </c>
      <c r="D27" s="11">
        <v>-86.783</v>
      </c>
      <c r="E27" s="12"/>
    </row>
    <row r="28" spans="1:5" ht="15">
      <c r="A28" s="1" t="s">
        <v>11</v>
      </c>
      <c r="B28" s="15">
        <v>137</v>
      </c>
      <c r="C28" s="15">
        <v>279</v>
      </c>
      <c r="D28" s="15">
        <v>242</v>
      </c>
      <c r="E28" s="12">
        <f>C28/D28*100</f>
        <v>115.28925619834712</v>
      </c>
    </row>
    <row r="29" spans="1:5" ht="15">
      <c r="A29" s="1" t="s">
        <v>12</v>
      </c>
      <c r="B29" s="15">
        <v>199</v>
      </c>
      <c r="C29" s="15">
        <v>406</v>
      </c>
      <c r="D29" s="15">
        <v>379</v>
      </c>
      <c r="E29" s="12">
        <f>C29/D29*100</f>
        <v>107.12401055408971</v>
      </c>
    </row>
    <row r="30" spans="1:5" ht="15">
      <c r="A30" s="2"/>
      <c r="B30" s="2"/>
      <c r="C30" s="2"/>
      <c r="D30" s="2"/>
      <c r="E30" s="2"/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6" sqref="C3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</dc:creator>
  <cp:keywords/>
  <dc:description/>
  <cp:lastModifiedBy>Гаранкина</cp:lastModifiedBy>
  <cp:lastPrinted>2013-01-15T07:23:32Z</cp:lastPrinted>
  <dcterms:created xsi:type="dcterms:W3CDTF">2012-10-16T08:36:51Z</dcterms:created>
  <dcterms:modified xsi:type="dcterms:W3CDTF">2014-05-05T08:45:04Z</dcterms:modified>
  <cp:category/>
  <cp:version/>
  <cp:contentType/>
  <cp:contentStatus/>
</cp:coreProperties>
</file>