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<sst xmlns="http://schemas.openxmlformats.org/spreadsheetml/2006/main" count="41" uniqueCount="36">
  <si>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</si>
  <si>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</si>
  <si>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</si>
  <si>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</si>
  <si>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</si>
  <si>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</si>
  <si>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</si>
  <si>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</si>
  <si>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</si>
  <si>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</si>
  <si>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</si>
  <si>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</si>
  <si>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</si>
  <si>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</si>
  <si>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</si>
  <si>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</si>
  <si>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</si>
  <si>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</si>
  <si>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</si>
  <si>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</si>
  <si>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</si>
  <si>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</si>
  <si>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</si>
  <si>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</si>
  <si>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</si>
  <si>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</si>
  <si>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</si>
  <si>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</si>
  <si>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</si>
  <si>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>Информация о социально- экономическом положении Воскресенского муниципального района апрель 2013 года</t>
  </si>
  <si>
    <t>апрель</t>
  </si>
  <si>
    <t>январь 2013-апрель 2013</t>
  </si>
  <si>
    <t>за январь -апрель 2012 года</t>
  </si>
  <si>
    <t>в 11,7 раз</t>
  </si>
  <si>
    <t>+0,9</t>
  </si>
  <si>
    <t xml:space="preserve">Индекс потребительских цен и тарифов на товары и платные услуги населению: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</si>
</sst>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9">
      <selection activeCell="F24" sqref="F24"/>
    </sheetView>
  </sheetViews>
  <sheetFormatPr defaultColWidth="9.140625" defaultRowHeight="15"/>
  <cols>
    <col min="1" max="1" width="42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3.00390625" style="0" customWidth="1"/>
    <col min="6" max="6" width="10.00390625" style="0" customWidth="1"/>
  </cols>
  <sheetData>
    <row r="1" spans="1:7" ht="42" customHeight="1">
      <c r="A1" s="17" t="s">
        <v>29</v>
      </c>
      <c r="B1" s="17"/>
      <c r="C1" s="17"/>
      <c r="D1" s="17"/>
      <c r="E1" s="17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110.25">
      <c r="A3" s="5" t="s">
        <v>0</v>
      </c>
      <c r="B3" s="5" t="s">
        <v>30</v>
      </c>
      <c r="C3" s="5" t="s">
        <v>31</v>
      </c>
      <c r="D3" s="5" t="s">
        <v>32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3">
        <f>3759478.6/1000</f>
        <v>3759.4786</v>
      </c>
      <c r="C4" s="13">
        <f>12419051.1/1000</f>
        <v>12419.051099999999</v>
      </c>
      <c r="D4" s="13">
        <f>13617628.4/1000</f>
        <v>13617.6284</v>
      </c>
      <c r="E4" s="13">
        <f>C4/D4*100</f>
        <v>91.19834038062015</v>
      </c>
      <c r="F4" s="8"/>
      <c r="G4" s="2"/>
    </row>
    <row r="5" spans="1:7" ht="44.25" customHeight="1">
      <c r="A5" s="3" t="s">
        <v>2</v>
      </c>
      <c r="B5" s="13">
        <f>(2825157.8+145664.3+26700.3+18323.4+19988.2+0+187971.4)/1000</f>
        <v>3223.8053999999993</v>
      </c>
      <c r="C5" s="13">
        <f>(8793807.4+794892.4+88600.3+98087.9+58783+18837+612864.4)/1000</f>
        <v>10465.872400000002</v>
      </c>
      <c r="D5" s="13">
        <f>(10000336.1+725604+65150.2+100430.9+51814.4+31620+676771.7)/1000</f>
        <v>11651.727299999999</v>
      </c>
      <c r="E5" s="13">
        <f>C5/D5*100</f>
        <v>89.82249696145912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/>
      <c r="G6" s="2"/>
    </row>
    <row r="7" spans="1:7" ht="15" customHeight="1">
      <c r="A7" s="3" t="s">
        <v>15</v>
      </c>
      <c r="B7" s="13">
        <f>6.33+27.15+1.77</f>
        <v>35.25</v>
      </c>
      <c r="C7" s="13">
        <f>26.12+105.82+10.71</f>
        <v>142.65</v>
      </c>
      <c r="D7" s="13">
        <f>29.11+107.21+9.73</f>
        <v>146.04999999999998</v>
      </c>
      <c r="E7" s="13">
        <f aca="true" t="shared" si="0" ref="E7:E12">C7/D7*100</f>
        <v>97.67203012666896</v>
      </c>
      <c r="F7" s="8"/>
      <c r="G7" s="2"/>
    </row>
    <row r="8" spans="1:7" ht="15">
      <c r="A8" s="3" t="s">
        <v>16</v>
      </c>
      <c r="B8" s="13">
        <f>111.84</f>
        <v>111.84</v>
      </c>
      <c r="C8" s="13">
        <f>221.77+B8</f>
        <v>333.61</v>
      </c>
      <c r="D8" s="13">
        <v>367.9</v>
      </c>
      <c r="E8" s="13">
        <f t="shared" si="0"/>
        <v>90.67953248165264</v>
      </c>
      <c r="F8" s="8"/>
      <c r="G8" s="2"/>
    </row>
    <row r="9" spans="1:7" ht="15">
      <c r="A9" s="3" t="s">
        <v>17</v>
      </c>
      <c r="B9" s="13">
        <v>0</v>
      </c>
      <c r="C9" s="13">
        <v>0</v>
      </c>
      <c r="D9" s="13">
        <v>11.5</v>
      </c>
      <c r="E9" s="13">
        <f t="shared" si="0"/>
        <v>0</v>
      </c>
      <c r="F9" s="8"/>
      <c r="G9" s="10"/>
    </row>
    <row r="10" spans="1:7" ht="15" customHeight="1">
      <c r="A10" s="3" t="s">
        <v>18</v>
      </c>
      <c r="B10" s="13">
        <f>2.26+0+0+0.31</f>
        <v>2.57</v>
      </c>
      <c r="C10" s="13">
        <f>8.77+0+0+1.43</f>
        <v>10.2</v>
      </c>
      <c r="D10" s="13">
        <f>8.75+0.17+26+1.12</f>
        <v>36.04</v>
      </c>
      <c r="E10" s="13">
        <f t="shared" si="0"/>
        <v>28.30188679245283</v>
      </c>
      <c r="F10" s="8"/>
      <c r="G10" s="2"/>
    </row>
    <row r="11" spans="1:7" ht="30">
      <c r="A11" s="3" t="s">
        <v>19</v>
      </c>
      <c r="B11" s="13">
        <v>8.4</v>
      </c>
      <c r="C11" s="13">
        <v>26.5</v>
      </c>
      <c r="D11" s="13">
        <v>19.1</v>
      </c>
      <c r="E11" s="13">
        <f t="shared" si="0"/>
        <v>138.74345549738217</v>
      </c>
      <c r="F11" s="8"/>
      <c r="G11" s="2"/>
    </row>
    <row r="12" spans="1:7" ht="15">
      <c r="A12" s="3" t="s">
        <v>20</v>
      </c>
      <c r="B12" s="13">
        <v>1484</v>
      </c>
      <c r="C12" s="13">
        <v>4749</v>
      </c>
      <c r="D12" s="13">
        <v>4454</v>
      </c>
      <c r="E12" s="13">
        <f t="shared" si="0"/>
        <v>106.62325999101931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3">
        <f>17847/1000</f>
        <v>17.847</v>
      </c>
      <c r="C14" s="13">
        <f>70885/1000</f>
        <v>70.885</v>
      </c>
      <c r="D14" s="13">
        <f>68080/1000</f>
        <v>68.08</v>
      </c>
      <c r="E14" s="13">
        <f>C14/D14*100</f>
        <v>104.12015276145712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44.25" customHeight="1">
      <c r="A21" s="3" t="s">
        <v>35</v>
      </c>
      <c r="B21" s="13">
        <v>100.63</v>
      </c>
      <c r="C21" s="13">
        <v>102.34</v>
      </c>
      <c r="D21" s="13">
        <v>101.36</v>
      </c>
      <c r="E21" s="16" t="s">
        <v>34</v>
      </c>
      <c r="F21" s="8"/>
      <c r="G21" s="2"/>
    </row>
    <row r="22" spans="1:6" ht="45">
      <c r="A22" s="1" t="s">
        <v>9</v>
      </c>
      <c r="B22" s="11">
        <v>27895.2</v>
      </c>
      <c r="C22" s="11">
        <v>26717.8</v>
      </c>
      <c r="D22" s="11">
        <v>24336.6</v>
      </c>
      <c r="E22" s="11">
        <f>C22/D22*100</f>
        <v>109.7844398971097</v>
      </c>
      <c r="F22" s="9"/>
    </row>
    <row r="23" spans="1:9" ht="27" customHeight="1">
      <c r="A23" s="1" t="s">
        <v>10</v>
      </c>
      <c r="B23" s="11">
        <f>429285.9/1000</f>
        <v>429.2859</v>
      </c>
      <c r="C23" s="11">
        <f>1772712.9/1000</f>
        <v>1772.7129</v>
      </c>
      <c r="D23" s="11">
        <f>1248079.5/1000</f>
        <v>1248.0795</v>
      </c>
      <c r="E23" s="11">
        <f>C23/D23*100</f>
        <v>142.03525496572934</v>
      </c>
      <c r="F23" s="9"/>
      <c r="I23" t="s">
        <v>14</v>
      </c>
    </row>
    <row r="24" spans="1:6" ht="30" customHeight="1">
      <c r="A24" s="1" t="s">
        <v>11</v>
      </c>
      <c r="B24" s="11">
        <f>245337.4/1000</f>
        <v>245.3374</v>
      </c>
      <c r="C24" s="11">
        <f>1073392.8/1000</f>
        <v>1073.3928</v>
      </c>
      <c r="D24" s="11">
        <f>1009648.3/1000</f>
        <v>1009.6483000000001</v>
      </c>
      <c r="E24" s="11">
        <f>C24/D24*100</f>
        <v>106.31353511911028</v>
      </c>
      <c r="F24" s="9"/>
    </row>
    <row r="25" spans="1:9" ht="45.75" customHeight="1">
      <c r="A25" s="1" t="s">
        <v>24</v>
      </c>
      <c r="B25" s="11">
        <f>0+B26</f>
        <v>960</v>
      </c>
      <c r="C25" s="11">
        <f>11240+C26</f>
        <v>13332</v>
      </c>
      <c r="D25" s="11">
        <v>1136</v>
      </c>
      <c r="E25" s="11" t="s">
        <v>33</v>
      </c>
      <c r="F25" s="9"/>
      <c r="I25" t="s">
        <v>28</v>
      </c>
    </row>
    <row r="26" spans="1:6" ht="28.5">
      <c r="A26" s="1" t="s">
        <v>23</v>
      </c>
      <c r="B26" s="11">
        <v>960</v>
      </c>
      <c r="C26" s="11">
        <v>2092</v>
      </c>
      <c r="D26" s="11">
        <v>1807</v>
      </c>
      <c r="E26" s="11">
        <f>C26/D26*100</f>
        <v>115.77199778638627</v>
      </c>
      <c r="F26" s="9"/>
    </row>
    <row r="27" spans="1:7" ht="46.5" customHeight="1" hidden="1">
      <c r="A27" s="1" t="s">
        <v>27</v>
      </c>
      <c r="B27" s="15">
        <f>C27-(118177-202501)/1000</f>
        <v>60.536</v>
      </c>
      <c r="C27" s="15">
        <f>(303801-327589)/1000</f>
        <v>-23.788</v>
      </c>
      <c r="D27" s="14">
        <f>(399420-207507)/1000</f>
        <v>191.913</v>
      </c>
      <c r="E27" s="15">
        <f>C27/D27*100</f>
        <v>-12.395199908291778</v>
      </c>
      <c r="F27" s="12"/>
      <c r="G27" s="12"/>
    </row>
    <row r="28" spans="1:6" ht="14.25">
      <c r="A28" s="1" t="s">
        <v>12</v>
      </c>
      <c r="B28" s="11">
        <v>130</v>
      </c>
      <c r="C28" s="11">
        <v>501</v>
      </c>
      <c r="D28" s="11">
        <v>474</v>
      </c>
      <c r="E28" s="11">
        <f>C28/D28*100</f>
        <v>105.69620253164558</v>
      </c>
      <c r="F28" s="9"/>
    </row>
    <row r="29" spans="1:6" ht="14.25">
      <c r="A29" s="1" t="s">
        <v>13</v>
      </c>
      <c r="B29" s="11">
        <v>200</v>
      </c>
      <c r="C29" s="11">
        <v>761</v>
      </c>
      <c r="D29" s="11">
        <v>787</v>
      </c>
      <c r="E29" s="11">
        <f>C29/D29*100</f>
        <v>96.69631512071156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/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2013-06-06T11:56:58Z</cp:lastPrinted>
  <dcterms:created xsi:type="dcterms:W3CDTF">2012-10-16T08:36:51Z</dcterms:created>
  <dcterms:modified xsi:type="dcterms:W3CDTF">2013-09-30T07:48:09Z</dcterms:modified>
  <cp:category/>
  <cp:version/>
  <cp:contentType/>
  <cp:contentStatus/>
</cp:coreProperties>
</file>