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720" yWindow="631" windowWidth="15574" windowHeight="10977"/>
  </bookViews>
  <sheets>
    <sheet name="ПАСПОРТ (пост 79 от 201.01.14) " sheetId="7" r:id="rId1"/>
    <sheet name="отчет за квартал, год" sheetId="5" state="hidden" r:id="rId2"/>
    <sheet name="отчет за все годы" sheetId="6" state="hidden" r:id="rId3"/>
  </sheets>
  <calcPr calcId="145621"/>
</workbook>
</file>

<file path=xl/calcChain.xml><?xml version="1.0" encoding="utf-8"?>
<calcChain xmlns="http://schemas.openxmlformats.org/spreadsheetml/2006/main">
  <c r="E18" i="7" l="1"/>
  <c r="D18" i="7"/>
  <c r="C18" i="7"/>
  <c r="B20" i="7"/>
  <c r="B21" i="7"/>
  <c r="B19" i="7"/>
  <c r="E20" i="6"/>
  <c r="D15" i="6"/>
  <c r="G20" i="6"/>
  <c r="F19" i="6"/>
  <c r="E95" i="6"/>
  <c r="F95" i="6"/>
  <c r="F99" i="6" s="1"/>
  <c r="G95" i="6"/>
  <c r="I95" i="6"/>
  <c r="J95" i="6"/>
  <c r="K95" i="6"/>
  <c r="K99" i="6" s="1"/>
  <c r="E96" i="6"/>
  <c r="F96" i="6"/>
  <c r="G96" i="6"/>
  <c r="I96" i="6"/>
  <c r="J96" i="6"/>
  <c r="K96" i="6"/>
  <c r="E97" i="6"/>
  <c r="F97" i="6"/>
  <c r="F101" i="6" s="1"/>
  <c r="G97" i="6"/>
  <c r="G101" i="6" s="1"/>
  <c r="I97" i="6"/>
  <c r="J97" i="6"/>
  <c r="J101" i="6" s="1"/>
  <c r="K97" i="6"/>
  <c r="O93" i="6"/>
  <c r="N93" i="6"/>
  <c r="M93" i="6"/>
  <c r="O92" i="6"/>
  <c r="N92" i="6"/>
  <c r="M92" i="6"/>
  <c r="L92" i="6" s="1"/>
  <c r="O91" i="6"/>
  <c r="N91" i="6"/>
  <c r="M91" i="6"/>
  <c r="O90" i="6"/>
  <c r="N90" i="6"/>
  <c r="M90" i="6"/>
  <c r="O89" i="6"/>
  <c r="N89" i="6"/>
  <c r="L89" i="6" s="1"/>
  <c r="M89" i="6"/>
  <c r="O88" i="6"/>
  <c r="N88" i="6"/>
  <c r="M88" i="6"/>
  <c r="L88" i="6" s="1"/>
  <c r="O87" i="6"/>
  <c r="N87" i="6"/>
  <c r="M87" i="6"/>
  <c r="O86" i="6"/>
  <c r="N86" i="6"/>
  <c r="M86" i="6"/>
  <c r="O85" i="6"/>
  <c r="N85" i="6"/>
  <c r="L85" i="6" s="1"/>
  <c r="M85" i="6"/>
  <c r="O84" i="6"/>
  <c r="N84" i="6"/>
  <c r="M84" i="6"/>
  <c r="L84" i="6" s="1"/>
  <c r="O83" i="6"/>
  <c r="N83" i="6"/>
  <c r="M83" i="6"/>
  <c r="O82" i="6"/>
  <c r="L82" i="6" s="1"/>
  <c r="N82" i="6"/>
  <c r="M82" i="6"/>
  <c r="O81" i="6"/>
  <c r="N81" i="6"/>
  <c r="M81" i="6"/>
  <c r="O80" i="6"/>
  <c r="N80" i="6"/>
  <c r="M80" i="6"/>
  <c r="L80" i="6" s="1"/>
  <c r="O79" i="6"/>
  <c r="N79" i="6"/>
  <c r="M79" i="6"/>
  <c r="O78" i="6"/>
  <c r="N78" i="6"/>
  <c r="M78" i="6"/>
  <c r="O77" i="6"/>
  <c r="N77" i="6"/>
  <c r="M77" i="6"/>
  <c r="O76" i="6"/>
  <c r="N76" i="6"/>
  <c r="M76" i="6"/>
  <c r="L76" i="6" s="1"/>
  <c r="O75" i="6"/>
  <c r="N75" i="6"/>
  <c r="M75" i="6"/>
  <c r="O74" i="6"/>
  <c r="L74" i="6" s="1"/>
  <c r="N74" i="6"/>
  <c r="M74" i="6"/>
  <c r="O73" i="6"/>
  <c r="N73" i="6"/>
  <c r="M73" i="6"/>
  <c r="O72" i="6"/>
  <c r="N72" i="6"/>
  <c r="M72" i="6"/>
  <c r="L72" i="6" s="1"/>
  <c r="O71" i="6"/>
  <c r="N71" i="6"/>
  <c r="M71" i="6"/>
  <c r="O70" i="6"/>
  <c r="N70" i="6"/>
  <c r="M70" i="6"/>
  <c r="O69" i="6"/>
  <c r="N69" i="6"/>
  <c r="M69" i="6"/>
  <c r="O68" i="6"/>
  <c r="N68" i="6"/>
  <c r="M68" i="6"/>
  <c r="L68" i="6" s="1"/>
  <c r="O67" i="6"/>
  <c r="N67" i="6"/>
  <c r="M67" i="6"/>
  <c r="O66" i="6"/>
  <c r="L66" i="6" s="1"/>
  <c r="N66" i="6"/>
  <c r="M66" i="6"/>
  <c r="O65" i="6"/>
  <c r="N65" i="6"/>
  <c r="L65" i="6" s="1"/>
  <c r="M65" i="6"/>
  <c r="O64" i="6"/>
  <c r="N64" i="6"/>
  <c r="M64" i="6"/>
  <c r="L64" i="6" s="1"/>
  <c r="O63" i="6"/>
  <c r="N63" i="6"/>
  <c r="M63" i="6"/>
  <c r="O62" i="6"/>
  <c r="N62" i="6"/>
  <c r="M62" i="6"/>
  <c r="O61" i="6"/>
  <c r="N61" i="6"/>
  <c r="L61" i="6" s="1"/>
  <c r="M61" i="6"/>
  <c r="O60" i="6"/>
  <c r="N60" i="6"/>
  <c r="M60" i="6"/>
  <c r="L60" i="6" s="1"/>
  <c r="O59" i="6"/>
  <c r="N59" i="6"/>
  <c r="M59" i="6"/>
  <c r="O58" i="6"/>
  <c r="L58" i="6" s="1"/>
  <c r="N58" i="6"/>
  <c r="M58" i="6"/>
  <c r="O57" i="6"/>
  <c r="N57" i="6"/>
  <c r="M57" i="6"/>
  <c r="O56" i="6"/>
  <c r="O97" i="6" s="1"/>
  <c r="O101" i="6" s="1"/>
  <c r="N56" i="6"/>
  <c r="N97" i="6" s="1"/>
  <c r="N101" i="6" s="1"/>
  <c r="M56" i="6"/>
  <c r="M97" i="6" s="1"/>
  <c r="M101" i="6" s="1"/>
  <c r="O55" i="6"/>
  <c r="N55" i="6"/>
  <c r="M55" i="6"/>
  <c r="L55" i="6" s="1"/>
  <c r="O54" i="6"/>
  <c r="N54" i="6"/>
  <c r="M54" i="6"/>
  <c r="O53" i="6"/>
  <c r="N53" i="6"/>
  <c r="M53" i="6"/>
  <c r="O52" i="6"/>
  <c r="N52" i="6"/>
  <c r="M52" i="6"/>
  <c r="O51" i="6"/>
  <c r="N51" i="6"/>
  <c r="M51" i="6"/>
  <c r="O50" i="6"/>
  <c r="N50" i="6"/>
  <c r="M50" i="6"/>
  <c r="O49" i="6"/>
  <c r="N49" i="6"/>
  <c r="M49" i="6"/>
  <c r="O48" i="6"/>
  <c r="N48" i="6"/>
  <c r="M48" i="6"/>
  <c r="O47" i="6"/>
  <c r="O95" i="6" s="1"/>
  <c r="N47" i="6"/>
  <c r="M47" i="6"/>
  <c r="O46" i="6"/>
  <c r="N46" i="6"/>
  <c r="M46" i="6"/>
  <c r="O45" i="6"/>
  <c r="N45" i="6"/>
  <c r="M45" i="6"/>
  <c r="O44" i="6"/>
  <c r="L44" i="6" s="1"/>
  <c r="N44" i="6"/>
  <c r="M44" i="6"/>
  <c r="O43" i="6"/>
  <c r="N43" i="6"/>
  <c r="M43" i="6"/>
  <c r="O42" i="6"/>
  <c r="N42" i="6"/>
  <c r="M42" i="6"/>
  <c r="O41" i="6"/>
  <c r="N41" i="6"/>
  <c r="M41" i="6"/>
  <c r="L41" i="6" s="1"/>
  <c r="O40" i="6"/>
  <c r="L40" i="6" s="1"/>
  <c r="N40" i="6"/>
  <c r="M40" i="6"/>
  <c r="O39" i="6"/>
  <c r="N39" i="6"/>
  <c r="M39" i="6"/>
  <c r="O38" i="6"/>
  <c r="N38" i="6"/>
  <c r="M38" i="6"/>
  <c r="O37" i="6"/>
  <c r="N37" i="6"/>
  <c r="M37" i="6"/>
  <c r="L37" i="6" s="1"/>
  <c r="O36" i="6"/>
  <c r="L36" i="6" s="1"/>
  <c r="N36" i="6"/>
  <c r="M36" i="6"/>
  <c r="O35" i="6"/>
  <c r="N35" i="6"/>
  <c r="M35" i="6"/>
  <c r="O34" i="6"/>
  <c r="N34" i="6"/>
  <c r="M34" i="6"/>
  <c r="O33" i="6"/>
  <c r="N33" i="6"/>
  <c r="M33" i="6"/>
  <c r="O32" i="6"/>
  <c r="N32" i="6"/>
  <c r="M32" i="6"/>
  <c r="O31" i="6"/>
  <c r="N31" i="6"/>
  <c r="M31" i="6"/>
  <c r="O30" i="6"/>
  <c r="N30" i="6"/>
  <c r="M30" i="6"/>
  <c r="L30" i="6" s="1"/>
  <c r="O29" i="6"/>
  <c r="N29" i="6"/>
  <c r="M29" i="6"/>
  <c r="O28" i="6"/>
  <c r="L28" i="6" s="1"/>
  <c r="N28" i="6"/>
  <c r="M28" i="6"/>
  <c r="O27" i="6"/>
  <c r="N27" i="6"/>
  <c r="M27" i="6"/>
  <c r="O26" i="6"/>
  <c r="N26" i="6"/>
  <c r="M26" i="6"/>
  <c r="O25" i="6"/>
  <c r="N25" i="6"/>
  <c r="M25" i="6"/>
  <c r="L25" i="6" s="1"/>
  <c r="O24" i="6"/>
  <c r="L24" i="6" s="1"/>
  <c r="N24" i="6"/>
  <c r="M24" i="6"/>
  <c r="O23" i="6"/>
  <c r="N23" i="6"/>
  <c r="M23" i="6"/>
  <c r="O22" i="6"/>
  <c r="N22" i="6"/>
  <c r="M22" i="6"/>
  <c r="K101" i="6"/>
  <c r="H93" i="6"/>
  <c r="H92" i="6"/>
  <c r="H91" i="6"/>
  <c r="H90" i="6"/>
  <c r="H89" i="6"/>
  <c r="H88" i="6"/>
  <c r="H87" i="6"/>
  <c r="H86" i="6"/>
  <c r="H85" i="6"/>
  <c r="H84" i="6"/>
  <c r="H83" i="6"/>
  <c r="H82" i="6"/>
  <c r="H81" i="6"/>
  <c r="H80" i="6"/>
  <c r="H79" i="6"/>
  <c r="H78" i="6"/>
  <c r="H77" i="6"/>
  <c r="H76" i="6"/>
  <c r="H75" i="6"/>
  <c r="H74" i="6"/>
  <c r="H73" i="6"/>
  <c r="H72" i="6"/>
  <c r="H71" i="6"/>
  <c r="H70" i="6"/>
  <c r="H69" i="6"/>
  <c r="H68" i="6"/>
  <c r="H67" i="6"/>
  <c r="H66" i="6"/>
  <c r="H65" i="6"/>
  <c r="H64" i="6"/>
  <c r="H63" i="6"/>
  <c r="H62" i="6"/>
  <c r="H61" i="6"/>
  <c r="H60" i="6"/>
  <c r="H59" i="6"/>
  <c r="H58" i="6"/>
  <c r="H57" i="6"/>
  <c r="H56" i="6"/>
  <c r="H97" i="6" s="1"/>
  <c r="H101" i="6" s="1"/>
  <c r="H55" i="6"/>
  <c r="H54" i="6"/>
  <c r="H53" i="6"/>
  <c r="H52" i="6"/>
  <c r="H51" i="6"/>
  <c r="H50" i="6"/>
  <c r="H49" i="6"/>
  <c r="H48" i="6"/>
  <c r="H47" i="6"/>
  <c r="H95" i="6" s="1"/>
  <c r="H46" i="6"/>
  <c r="H45" i="6"/>
  <c r="H44" i="6"/>
  <c r="H43" i="6"/>
  <c r="H42" i="6"/>
  <c r="H41" i="6"/>
  <c r="H40" i="6"/>
  <c r="H39" i="6"/>
  <c r="H38" i="6"/>
  <c r="H37" i="6"/>
  <c r="H36" i="6"/>
  <c r="H35" i="6"/>
  <c r="H34" i="6"/>
  <c r="H33" i="6"/>
  <c r="H32" i="6"/>
  <c r="H31" i="6"/>
  <c r="H30" i="6"/>
  <c r="H29" i="6"/>
  <c r="H28" i="6"/>
  <c r="H27" i="6"/>
  <c r="H26" i="6"/>
  <c r="H25" i="6"/>
  <c r="H24" i="6"/>
  <c r="H23" i="6"/>
  <c r="H22" i="6"/>
  <c r="G19" i="6"/>
  <c r="G18" i="6" s="1"/>
  <c r="I19" i="6"/>
  <c r="I99" i="6"/>
  <c r="J19" i="6"/>
  <c r="J18" i="6"/>
  <c r="K19" i="6"/>
  <c r="I20" i="6"/>
  <c r="J20" i="6"/>
  <c r="K20" i="6"/>
  <c r="M15" i="6"/>
  <c r="N15" i="6"/>
  <c r="N20" i="6" s="1"/>
  <c r="O15" i="6"/>
  <c r="M16" i="6"/>
  <c r="N16" i="6"/>
  <c r="O16" i="6"/>
  <c r="M17" i="6"/>
  <c r="N17" i="6"/>
  <c r="O17" i="6"/>
  <c r="N14" i="6"/>
  <c r="N19" i="6" s="1"/>
  <c r="N18" i="6" s="1"/>
  <c r="O14" i="6"/>
  <c r="O19" i="6" s="1"/>
  <c r="H17" i="6"/>
  <c r="H16" i="6"/>
  <c r="H15" i="6"/>
  <c r="H20" i="6" s="1"/>
  <c r="H14" i="6"/>
  <c r="H19" i="6" s="1"/>
  <c r="E101" i="6"/>
  <c r="D93" i="6"/>
  <c r="D92" i="6"/>
  <c r="D91" i="6"/>
  <c r="D90" i="6"/>
  <c r="D89" i="6"/>
  <c r="D88" i="6"/>
  <c r="D87" i="6"/>
  <c r="D86" i="6"/>
  <c r="D85" i="6"/>
  <c r="D84" i="6"/>
  <c r="D95" i="6" s="1"/>
  <c r="D83" i="6"/>
  <c r="D82" i="6"/>
  <c r="D81" i="6"/>
  <c r="D80" i="6"/>
  <c r="D79" i="6"/>
  <c r="D78" i="6"/>
  <c r="D77" i="6"/>
  <c r="D76" i="6"/>
  <c r="D75" i="6"/>
  <c r="D74" i="6"/>
  <c r="D73" i="6"/>
  <c r="D72" i="6"/>
  <c r="D71" i="6"/>
  <c r="D70" i="6"/>
  <c r="D69" i="6"/>
  <c r="D68" i="6"/>
  <c r="D67" i="6"/>
  <c r="D66" i="6"/>
  <c r="D65" i="6"/>
  <c r="D64" i="6"/>
  <c r="D63" i="6"/>
  <c r="D62" i="6"/>
  <c r="D61" i="6"/>
  <c r="D60" i="6"/>
  <c r="D59" i="6"/>
  <c r="D58" i="6"/>
  <c r="D57" i="6"/>
  <c r="D56" i="6"/>
  <c r="D97" i="6" s="1"/>
  <c r="D101" i="6" s="1"/>
  <c r="D55" i="6"/>
  <c r="D54" i="6"/>
  <c r="D53" i="6"/>
  <c r="D52" i="6"/>
  <c r="D51" i="6"/>
  <c r="D50" i="6"/>
  <c r="D49" i="6"/>
  <c r="D48" i="6"/>
  <c r="D47" i="6"/>
  <c r="D46" i="6"/>
  <c r="D45" i="6"/>
  <c r="D44" i="6"/>
  <c r="D43" i="6"/>
  <c r="D42" i="6"/>
  <c r="D41" i="6"/>
  <c r="D40" i="6"/>
  <c r="D39" i="6"/>
  <c r="D38" i="6"/>
  <c r="D37" i="6"/>
  <c r="D36" i="6"/>
  <c r="D35" i="6"/>
  <c r="D34" i="6"/>
  <c r="D33" i="6"/>
  <c r="D32" i="6"/>
  <c r="D31" i="6"/>
  <c r="D30" i="6"/>
  <c r="D29" i="6"/>
  <c r="D28" i="6"/>
  <c r="D27" i="6"/>
  <c r="D26" i="6"/>
  <c r="D25" i="6"/>
  <c r="D24" i="6"/>
  <c r="D23" i="6"/>
  <c r="D22" i="6"/>
  <c r="D17" i="6"/>
  <c r="D16" i="6"/>
  <c r="A8" i="6"/>
  <c r="N39" i="5"/>
  <c r="N40" i="5" s="1"/>
  <c r="M39" i="5"/>
  <c r="L39" i="5"/>
  <c r="K39" i="5"/>
  <c r="J39" i="5"/>
  <c r="I39" i="5"/>
  <c r="H39" i="5"/>
  <c r="G39" i="5"/>
  <c r="F39" i="5"/>
  <c r="E39" i="5"/>
  <c r="D39" i="5"/>
  <c r="N12" i="5"/>
  <c r="M12" i="5"/>
  <c r="L12" i="5"/>
  <c r="K12" i="5"/>
  <c r="J12" i="5"/>
  <c r="H12" i="5"/>
  <c r="H40" i="5" s="1"/>
  <c r="G12" i="5"/>
  <c r="F12" i="5"/>
  <c r="E12" i="5"/>
  <c r="D12" i="5"/>
  <c r="D40" i="5" s="1"/>
  <c r="T38" i="5"/>
  <c r="S38" i="5"/>
  <c r="R38" i="5"/>
  <c r="Q38" i="5"/>
  <c r="P38" i="5"/>
  <c r="T37" i="5"/>
  <c r="S37" i="5"/>
  <c r="R37" i="5"/>
  <c r="Q37" i="5"/>
  <c r="P37" i="5"/>
  <c r="T36" i="5"/>
  <c r="S36" i="5"/>
  <c r="R36" i="5"/>
  <c r="Q36" i="5"/>
  <c r="P36" i="5"/>
  <c r="T35" i="5"/>
  <c r="S35" i="5"/>
  <c r="R35" i="5"/>
  <c r="Q35" i="5"/>
  <c r="P35" i="5"/>
  <c r="T34" i="5"/>
  <c r="S34" i="5"/>
  <c r="R34" i="5"/>
  <c r="Q34" i="5"/>
  <c r="P34" i="5"/>
  <c r="T33" i="5"/>
  <c r="S33" i="5"/>
  <c r="R33" i="5"/>
  <c r="Q33" i="5"/>
  <c r="P33" i="5"/>
  <c r="T32" i="5"/>
  <c r="S32" i="5"/>
  <c r="R32" i="5"/>
  <c r="Q32" i="5"/>
  <c r="P32" i="5"/>
  <c r="T31" i="5"/>
  <c r="S31" i="5"/>
  <c r="R31" i="5"/>
  <c r="Q31" i="5"/>
  <c r="P31" i="5"/>
  <c r="T30" i="5"/>
  <c r="S30" i="5"/>
  <c r="R30" i="5"/>
  <c r="Q30" i="5"/>
  <c r="P30" i="5"/>
  <c r="T29" i="5"/>
  <c r="S29" i="5"/>
  <c r="R29" i="5"/>
  <c r="Q29" i="5"/>
  <c r="P29" i="5"/>
  <c r="T28" i="5"/>
  <c r="S28" i="5"/>
  <c r="R28" i="5"/>
  <c r="Q28" i="5"/>
  <c r="P28" i="5"/>
  <c r="T27" i="5"/>
  <c r="S27" i="5"/>
  <c r="R27" i="5"/>
  <c r="Q27" i="5"/>
  <c r="P27" i="5"/>
  <c r="T26" i="5"/>
  <c r="S26" i="5"/>
  <c r="R26" i="5"/>
  <c r="Q26" i="5"/>
  <c r="P26" i="5"/>
  <c r="T25" i="5"/>
  <c r="S25" i="5"/>
  <c r="R25" i="5"/>
  <c r="Q25" i="5"/>
  <c r="O25" i="5" s="1"/>
  <c r="P25" i="5"/>
  <c r="T24" i="5"/>
  <c r="S24" i="5"/>
  <c r="R24" i="5"/>
  <c r="Q24" i="5"/>
  <c r="P24" i="5"/>
  <c r="T23" i="5"/>
  <c r="S23" i="5"/>
  <c r="R23" i="5"/>
  <c r="Q23" i="5"/>
  <c r="P23" i="5"/>
  <c r="T22" i="5"/>
  <c r="S22" i="5"/>
  <c r="R22" i="5"/>
  <c r="Q22" i="5"/>
  <c r="P22" i="5"/>
  <c r="T21" i="5"/>
  <c r="S21" i="5"/>
  <c r="R21" i="5"/>
  <c r="Q21" i="5"/>
  <c r="P21" i="5"/>
  <c r="T20" i="5"/>
  <c r="S20" i="5"/>
  <c r="R20" i="5"/>
  <c r="Q20" i="5"/>
  <c r="P20" i="5"/>
  <c r="T19" i="5"/>
  <c r="S19" i="5"/>
  <c r="R19" i="5"/>
  <c r="Q19" i="5"/>
  <c r="P19" i="5"/>
  <c r="T18" i="5"/>
  <c r="S18" i="5"/>
  <c r="R18" i="5"/>
  <c r="Q18" i="5"/>
  <c r="P18" i="5"/>
  <c r="T17" i="5"/>
  <c r="S17" i="5"/>
  <c r="R17" i="5"/>
  <c r="Q17" i="5"/>
  <c r="P17" i="5"/>
  <c r="T16" i="5"/>
  <c r="S16" i="5"/>
  <c r="R16" i="5"/>
  <c r="Q16" i="5"/>
  <c r="P16" i="5"/>
  <c r="T15" i="5"/>
  <c r="S15" i="5"/>
  <c r="R15" i="5"/>
  <c r="Q15" i="5"/>
  <c r="P15" i="5"/>
  <c r="T14" i="5"/>
  <c r="S14" i="5"/>
  <c r="R14" i="5"/>
  <c r="Q14" i="5"/>
  <c r="P14" i="5"/>
  <c r="T11" i="5"/>
  <c r="S11" i="5"/>
  <c r="R11" i="5"/>
  <c r="Q11" i="5"/>
  <c r="O11" i="5" s="1"/>
  <c r="P11" i="5"/>
  <c r="T10" i="5"/>
  <c r="S10" i="5"/>
  <c r="R10" i="5"/>
  <c r="Q10" i="5"/>
  <c r="P10" i="5"/>
  <c r="C38" i="5"/>
  <c r="C37" i="5"/>
  <c r="C36" i="5"/>
  <c r="C35" i="5"/>
  <c r="C34" i="5"/>
  <c r="C33" i="5"/>
  <c r="C32" i="5"/>
  <c r="C31" i="5"/>
  <c r="C30" i="5"/>
  <c r="C29" i="5"/>
  <c r="C28" i="5"/>
  <c r="C27" i="5"/>
  <c r="C26" i="5"/>
  <c r="C25" i="5"/>
  <c r="C24" i="5"/>
  <c r="C23" i="5"/>
  <c r="C22" i="5"/>
  <c r="C21" i="5"/>
  <c r="C20" i="5"/>
  <c r="C19" i="5"/>
  <c r="C18" i="5"/>
  <c r="C17" i="5"/>
  <c r="C16" i="5"/>
  <c r="C15" i="5"/>
  <c r="C14" i="5"/>
  <c r="C11" i="5"/>
  <c r="C10" i="5"/>
  <c r="T9" i="5"/>
  <c r="S9" i="5"/>
  <c r="R9" i="5"/>
  <c r="R12" i="5" s="1"/>
  <c r="Q9" i="5"/>
  <c r="P9" i="5"/>
  <c r="I9" i="5"/>
  <c r="I12" i="5" s="1"/>
  <c r="C9" i="5"/>
  <c r="L71" i="6"/>
  <c r="L87" i="6"/>
  <c r="L90" i="6"/>
  <c r="L32" i="6"/>
  <c r="L56" i="6"/>
  <c r="L97" i="6" s="1"/>
  <c r="L101" i="6" s="1"/>
  <c r="M20" i="6"/>
  <c r="F20" i="6"/>
  <c r="D14" i="6"/>
  <c r="D19" i="6" s="1"/>
  <c r="E19" i="6"/>
  <c r="M14" i="6"/>
  <c r="M19" i="6" s="1"/>
  <c r="G100" i="6"/>
  <c r="F40" i="5"/>
  <c r="L40" i="5"/>
  <c r="F18" i="6"/>
  <c r="O15" i="5" l="1"/>
  <c r="O39" i="5" s="1"/>
  <c r="O27" i="5"/>
  <c r="E40" i="5"/>
  <c r="K18" i="6"/>
  <c r="L53" i="6"/>
  <c r="I94" i="6"/>
  <c r="F94" i="6"/>
  <c r="I100" i="6"/>
  <c r="I98" i="6" s="1"/>
  <c r="I40" i="5"/>
  <c r="O28" i="5"/>
  <c r="M40" i="5"/>
  <c r="K94" i="6"/>
  <c r="J100" i="6"/>
  <c r="O29" i="5"/>
  <c r="O34" i="5"/>
  <c r="O38" i="5"/>
  <c r="N96" i="6"/>
  <c r="O96" i="6"/>
  <c r="O94" i="6" s="1"/>
  <c r="L26" i="6"/>
  <c r="L38" i="6"/>
  <c r="L39" i="6"/>
  <c r="L42" i="6"/>
  <c r="L43" i="6"/>
  <c r="L45" i="6"/>
  <c r="L46" i="6"/>
  <c r="L48" i="6"/>
  <c r="L50" i="6"/>
  <c r="L51" i="6"/>
  <c r="L52" i="6"/>
  <c r="L59" i="6"/>
  <c r="L75" i="6"/>
  <c r="L79" i="6"/>
  <c r="L83" i="6"/>
  <c r="L91" i="6"/>
  <c r="I101" i="6"/>
  <c r="J99" i="6"/>
  <c r="J98" i="6" s="1"/>
  <c r="E99" i="6"/>
  <c r="E18" i="6"/>
  <c r="O99" i="6"/>
  <c r="L22" i="6"/>
  <c r="F100" i="6"/>
  <c r="L23" i="6"/>
  <c r="L27" i="6"/>
  <c r="L35" i="6"/>
  <c r="M95" i="6"/>
  <c r="L49" i="6"/>
  <c r="L57" i="6"/>
  <c r="L62" i="6"/>
  <c r="L63" i="6"/>
  <c r="L67" i="6"/>
  <c r="L86" i="6"/>
  <c r="G94" i="6"/>
  <c r="E100" i="6"/>
  <c r="E98" i="6" s="1"/>
  <c r="M18" i="6"/>
  <c r="J94" i="6"/>
  <c r="I18" i="6"/>
  <c r="S12" i="5"/>
  <c r="S40" i="5" s="1"/>
  <c r="O14" i="5"/>
  <c r="P39" i="5"/>
  <c r="O18" i="5"/>
  <c r="O22" i="5"/>
  <c r="O23" i="5"/>
  <c r="O26" i="5"/>
  <c r="O30" i="5"/>
  <c r="G40" i="5"/>
  <c r="D20" i="6"/>
  <c r="D18" i="6" s="1"/>
  <c r="H18" i="6"/>
  <c r="O20" i="6"/>
  <c r="O18" i="6" s="1"/>
  <c r="L16" i="6"/>
  <c r="L15" i="6"/>
  <c r="M96" i="6"/>
  <c r="M100" i="6" s="1"/>
  <c r="L31" i="6"/>
  <c r="L34" i="6"/>
  <c r="L69" i="6"/>
  <c r="L70" i="6"/>
  <c r="L73" i="6"/>
  <c r="L77" i="6"/>
  <c r="L78" i="6"/>
  <c r="L81" i="6"/>
  <c r="N95" i="6"/>
  <c r="N99" i="6" s="1"/>
  <c r="L93" i="6"/>
  <c r="K100" i="6"/>
  <c r="K98" i="6" s="1"/>
  <c r="N100" i="6"/>
  <c r="Q12" i="5"/>
  <c r="C12" i="5"/>
  <c r="C39" i="5"/>
  <c r="C40" i="5" s="1"/>
  <c r="O10" i="5"/>
  <c r="P12" i="5"/>
  <c r="P40" i="5" s="1"/>
  <c r="T12" i="5"/>
  <c r="S39" i="5"/>
  <c r="R39" i="5"/>
  <c r="R40" i="5" s="1"/>
  <c r="O16" i="5"/>
  <c r="O17" i="5"/>
  <c r="T39" i="5"/>
  <c r="O19" i="5"/>
  <c r="O20" i="5"/>
  <c r="O21" i="5"/>
  <c r="O24" i="5"/>
  <c r="O31" i="5"/>
  <c r="O32" i="5"/>
  <c r="O33" i="5"/>
  <c r="O35" i="5"/>
  <c r="O36" i="5"/>
  <c r="O37" i="5"/>
  <c r="J40" i="5"/>
  <c r="K40" i="5"/>
  <c r="D96" i="6"/>
  <c r="D100" i="6" s="1"/>
  <c r="L17" i="6"/>
  <c r="H96" i="6"/>
  <c r="H100" i="6" s="1"/>
  <c r="L29" i="6"/>
  <c r="L33" i="6"/>
  <c r="L54" i="6"/>
  <c r="F98" i="6"/>
  <c r="B18" i="7"/>
  <c r="H99" i="6"/>
  <c r="M94" i="6"/>
  <c r="M99" i="6"/>
  <c r="M98" i="6" s="1"/>
  <c r="D99" i="6"/>
  <c r="O9" i="5"/>
  <c r="E94" i="6"/>
  <c r="Q39" i="5"/>
  <c r="G99" i="6"/>
  <c r="G98" i="6" s="1"/>
  <c r="L14" i="6"/>
  <c r="L19" i="6" s="1"/>
  <c r="L47" i="6"/>
  <c r="O100" i="6" l="1"/>
  <c r="N94" i="6"/>
  <c r="L20" i="6"/>
  <c r="Q40" i="5"/>
  <c r="L18" i="6"/>
  <c r="T40" i="5"/>
  <c r="D94" i="6"/>
  <c r="L96" i="6"/>
  <c r="L100" i="6" s="1"/>
  <c r="H98" i="6"/>
  <c r="O12" i="5"/>
  <c r="O40" i="5" s="1"/>
  <c r="H94" i="6"/>
  <c r="O98" i="6"/>
  <c r="L95" i="6"/>
  <c r="L99" i="6" s="1"/>
  <c r="D98" i="6"/>
  <c r="N98" i="6"/>
  <c r="L94" i="6" l="1"/>
  <c r="L98" i="6"/>
</calcChain>
</file>

<file path=xl/sharedStrings.xml><?xml version="1.0" encoding="utf-8"?>
<sst xmlns="http://schemas.openxmlformats.org/spreadsheetml/2006/main" count="283" uniqueCount="150">
  <si>
    <t>Мероприятия по реализации Программы</t>
  </si>
  <si>
    <t>2014 г.</t>
  </si>
  <si>
    <t xml:space="preserve">Бюджет Воскресенского муниципального района </t>
  </si>
  <si>
    <t>№ п/п</t>
  </si>
  <si>
    <t>Источники финансирования</t>
  </si>
  <si>
    <t>Всего (тыс. руб)</t>
  </si>
  <si>
    <t>Бюджет Воскресенского муниципального района</t>
  </si>
  <si>
    <t>Федеральный бюджет</t>
  </si>
  <si>
    <t>Бюджет Московской области</t>
  </si>
  <si>
    <t>Внебюджетные средства</t>
  </si>
  <si>
    <t>Итого по Программе, в том числе:</t>
  </si>
  <si>
    <t>Итого по разделу 1, в том числе:</t>
  </si>
  <si>
    <t>Раздел 1. Обеспечение доступности, повышение эффективности и качества дошкольного и общего  образования на территории Воскресенского муниципального района Московской области. Создание дополнительных мест в дошкольных образовательных учреждениях с учетом нормативной и фактической потребности. Ликвидация осереди в дошкольные образовательные учреждения.</t>
  </si>
  <si>
    <t>г. Воскресенск, ул. Рабочая, здание дошкольного образовательного учреждения (ПИР и строительство)</t>
  </si>
  <si>
    <t>Строительство средней общеобразовательной школы на 600 мест в Москворецком квартале.</t>
  </si>
  <si>
    <t>Строительство средней общеобразовательной школы на 600 мест в пгт им. Цюрупы.</t>
  </si>
  <si>
    <t xml:space="preserve">Раздел 2. Укрепление материально-технической базы дошкольных образовательных учреждений и учреждений общего образования. </t>
  </si>
  <si>
    <t xml:space="preserve">Капитальный ремонт здания № 2 МДОУ № 15 (80 мест) </t>
  </si>
  <si>
    <t>Капитальный и текущий ремонт МДОУ № 11, 12, 34, 36 для создания дополнительных групп</t>
  </si>
  <si>
    <t>Капитальный и текущий ремонт МДОУ №  40 для создания дополнительных групп</t>
  </si>
  <si>
    <t>Приобретение оборудования МДОУ № 11, 12, 34, 36 для создания дополнительных групп</t>
  </si>
  <si>
    <t>Приобретение оборудования МДОУ №  40 для создания групп</t>
  </si>
  <si>
    <t>Капитальный и текущий ремонт МДОУ № 5, 18, 23, 24, 28, 30, 37, 38, 39, 42, 64, 9,33</t>
  </si>
  <si>
    <t>Капитальный ремонт МОУ "Золотовская средняя общеобразовательная школа" для создания двух групп дошкольного образовательного учреждения, приобретение оборудования и мебели, частичная ограждение территории, установка оконных блоков</t>
  </si>
  <si>
    <t xml:space="preserve">Капитальный ремонт спортивного зала МОУ "Средняя общеобразовательная школа № 7" </t>
  </si>
  <si>
    <t>Капитальный ремонт МОУ "Средняя общеобразовательная школа № 17" для создания двух групп дошкольного образовательного учреждения, приобретение оборудования</t>
  </si>
  <si>
    <t xml:space="preserve">Приобретение оборудования МОУ "Средняя общеобразовательная школа № 17" для создания двух групп дошкольного образовательного учреждения </t>
  </si>
  <si>
    <t xml:space="preserve">Капитальный и текущий ремонт МОУ "СОШ № 9, 2, 4, 5, 26, 25, 13, 11, МОУ "Гимназия №1, МОУ "Чемодуровская" , МОУ "Губинская СОШ" </t>
  </si>
  <si>
    <t>Ремонт бассейна МОУ "Гимназия №1</t>
  </si>
  <si>
    <t xml:space="preserve">Капитальный и текущий ремонт помещений МОУ ДПОС "ВНМЦ", МОУ "ЦДИК"  </t>
  </si>
  <si>
    <t xml:space="preserve">Приобретение мебели и оборудования МОУ "ЦДИК"  </t>
  </si>
  <si>
    <t xml:space="preserve">Приобретение мебели и оборудования МОУ ДПОС "ВНМЦ"  </t>
  </si>
  <si>
    <t xml:space="preserve">Капитальный и текущий ремонт МОУ "Школа -интернат для детей-сирот и детей, оставшихся без попечения родителей", МСОУ "Хорловская специально(коррекционная) общеобразовательная школа"  </t>
  </si>
  <si>
    <t xml:space="preserve">Приобретение мебели и оборудования МСОУ "Хорловская специально(коррекционная) общеобразовательная школа"  </t>
  </si>
  <si>
    <t>Капитальный и текущий ремонт помещений МОУ ДО ЦВР "ДОСУГ", МОУ ДОД "ЦВР"</t>
  </si>
  <si>
    <t>Капитальный и текущий ремонт помещений МУ "Управление образования администрации Воскресенского муниципального района"</t>
  </si>
  <si>
    <t>Приобретение мебели и оборудования МУ "Управление образования администрации Воскресенского муниципального района"</t>
  </si>
  <si>
    <t>Капитальный и текущий ремонт помещений МКУ "ЦБ отрасли "Образование"</t>
  </si>
  <si>
    <t>Приобретение мебели и оборудования МКЦ "ЦБ отрасли "Образование"</t>
  </si>
  <si>
    <t xml:space="preserve">Капитальный ремонт здания МДОУ № 50 </t>
  </si>
  <si>
    <t>Замена оконных блоков МДОУ № 57</t>
  </si>
  <si>
    <t xml:space="preserve">Капитальный ремонт группы и прачечной МДОУ № 32 (20 мест) </t>
  </si>
  <si>
    <t xml:space="preserve">Капитальный ремонт группы МДОУ № 27 (20 мест) </t>
  </si>
  <si>
    <t xml:space="preserve">Капитальный ремонт группы МДОУ №  43 (20 мест) </t>
  </si>
  <si>
    <t xml:space="preserve">Капитальный ремонт здания МДОУ №  12 </t>
  </si>
  <si>
    <t>Капитальный ремонт кровли МДОУ №  60</t>
  </si>
  <si>
    <t xml:space="preserve">Капитальный ремонт кровли МДОУ №  61 </t>
  </si>
  <si>
    <t xml:space="preserve">Капитальный ремонт кровли МДОУ №  58 </t>
  </si>
  <si>
    <t xml:space="preserve">Капитальный ремонт холодного и горячего водоснабжения МДОУ №  41 </t>
  </si>
  <si>
    <t>Капитальный ремонт  здания МОУ "Средняя общеобразовательная школа № 25</t>
  </si>
  <si>
    <t>Капитальный ремонт  здания "МДОУ № 40"</t>
  </si>
  <si>
    <t>Капитальный ремонт кровли  "МДОУ № 40"</t>
  </si>
  <si>
    <t>Капитальный ремонт спортивного зала МОУ "Средняя общеобразовательная школа № 20"</t>
  </si>
  <si>
    <t>Капитальный ремонт спортивного зала МОУ "Лицей № 23"</t>
  </si>
  <si>
    <t>Капитальный ремонт здания МОУ "Лицей № 6"</t>
  </si>
  <si>
    <t>Капитальный ремонт (замена оконных блоков)  МОУ "Средняя общеобразовательная школа № 13"</t>
  </si>
  <si>
    <t>Ремонт системы канализации "МДОУ № 25"</t>
  </si>
  <si>
    <t>Ремонт кровли "МДОУ № 15"</t>
  </si>
  <si>
    <t>Ремонт отопления "МДОУ № 11"</t>
  </si>
  <si>
    <t>Ремонт кровли "МДОУ № 25"</t>
  </si>
  <si>
    <t>Капитальный ремонт системы отопления "МДОУ № 26"</t>
  </si>
  <si>
    <t>Капитальный ремонт кровли  "МДОУ № 8"</t>
  </si>
  <si>
    <t>Капитальный ремонт кровли "МДОУ № 34"</t>
  </si>
  <si>
    <t>Капитальный ремонт здания "МДОУ № 19"</t>
  </si>
  <si>
    <t>Капитальный ремонт (замена оконных блоков) МОУ "Средняя общеобразовательная школа № 7", ремонт отопления</t>
  </si>
  <si>
    <t>Капитальный ремонт (замена оконных блоков) МОУ "Средняя общеобразовательная школа № 14"</t>
  </si>
  <si>
    <t>Капитальный ремонт здания (замена оконных блоков) МОУ "Средняя общеобразовательная школа № 2", капитальный ремонт отопления</t>
  </si>
  <si>
    <t xml:space="preserve">Капитальный ремонт кровли МОУ "Гимназия № 1" </t>
  </si>
  <si>
    <t>Капитальный ремонт кровли, замена оконных блоков "Средняя общеобразовательная школа № 99"</t>
  </si>
  <si>
    <t>Капитальный ремонт отопления МДОУ № 38</t>
  </si>
  <si>
    <t>Капитальный ремонт отопления МОУ "Лицей № 22", замена оконных блоков</t>
  </si>
  <si>
    <t>Капитальный ремонт кровли, ремонт электроснабжения  МОУ "Цыбинская средняя общеобразовательная школа"</t>
  </si>
  <si>
    <t>Капитальный ремонт водоснабжения и канализации МОУ "Фединская средняя общеобразовательная школа"</t>
  </si>
  <si>
    <t>Замена окон МОУ "Фаустовская средняя общеобразовательная школа"</t>
  </si>
  <si>
    <t>Капитальный ремонт кровли МОУ "Виноградовская средняя общеобразовательная школа"</t>
  </si>
  <si>
    <t xml:space="preserve">Приобретение мебели и инновационного оборудования для школ - участников (победителей) в областном конкурсе общеобразовательных учреждений, разрабатывающих и внедряющих инновационные образовательные программы(МОУ "Лицей № 6", МОУ "Лицей №23") </t>
  </si>
  <si>
    <t>Монтаж технологического оборудования для столовых, закупка мебели для залов питания, капитальный, текущий ремонт школьных пищеблоков, залов питания столовых общеобразовательных учреждений - участников (победителей) в областного конкурсного отбора муниципальных проектов Совершенствование организации питания обучающихся (Муниципальное бюджетное общеобразовательное учреждение"Воскресенская кадетская школа"</t>
  </si>
  <si>
    <t>Приобретение оборудования для дошкольных образовательных учреждений - участников (победителей) областного конкурса на присвоение статуса "Региональной инновационной площадки Московской области" (МДОУ № 11)</t>
  </si>
  <si>
    <t>Приобретение оборудования для дошкольных образовательных учреждений - участников (победителей) областного конкурса на присвоение статуса "Региональной инновационной площадки Московской области" (ДОУ № 40, ДОУ № 63)</t>
  </si>
  <si>
    <t>Приобретение оборудования для общеобразовательных учреждений - участников (победителей) областного конкурса на присвоение статуса "Региональной инновационной площадки Московской области" (Муниципальное специальное (коррекционное) образовательное учреждение для обучающихся воспитанников с ограниченными возможностями здоровья восьмого вида "Хорловская специальная (коррекционная) общеобразовательная школа - интернат"</t>
  </si>
  <si>
    <t>Приобретение автобусов для доставки обучающихся в общеобразовательные учреждения, расположенные в сельской местности (МОУ "Виноградовская СОШ)</t>
  </si>
  <si>
    <t xml:space="preserve"> Приложение к Постановлению МУ "Администрация Воскресенского  муниципального района Московской области"</t>
  </si>
  <si>
    <t>от</t>
  </si>
  <si>
    <t>№</t>
  </si>
  <si>
    <t>МУНИЦИПАЛЬНАЯ ПРОГРАММА</t>
  </si>
  <si>
    <t>П А С П О Р Т</t>
  </si>
  <si>
    <t>Наименование муниципальной программы</t>
  </si>
  <si>
    <t>Цели муниципальной программы</t>
  </si>
  <si>
    <t>Муниципальный заказчик муниципальной программы</t>
  </si>
  <si>
    <t>МУ «Администрация Воскресенского муниципального района Московской области»     (далее – Администрация)</t>
  </si>
  <si>
    <t>Разработчик муниципальной программы</t>
  </si>
  <si>
    <t>Координатор муниципальной программы</t>
  </si>
  <si>
    <t>Сроки реализации муниципальной программы</t>
  </si>
  <si>
    <t>Источники финансирования муниципальной программы</t>
  </si>
  <si>
    <t>Бюджет Московской области:</t>
  </si>
  <si>
    <t xml:space="preserve">Бюджет Воскресенского муниципального района: </t>
  </si>
  <si>
    <t>Планируемые результаты реализации муниципальной программы</t>
  </si>
  <si>
    <t>Заместитель руководителя администрации Севостьянова О.В.</t>
  </si>
  <si>
    <t>Внебюджетные источники:</t>
  </si>
  <si>
    <t>Итого по разделу 2, в том числе:</t>
  </si>
  <si>
    <t>Приложение N 3</t>
  </si>
  <si>
    <t>к Порядку</t>
  </si>
  <si>
    <t xml:space="preserve">Отчет о выполнении муниципальной программы </t>
  </si>
  <si>
    <t>за</t>
  </si>
  <si>
    <t>1 квартал 2014 года</t>
  </si>
  <si>
    <t>Объем финансирования на 2014 год (тыс.руб.)</t>
  </si>
  <si>
    <t>Профинансировано за указанный период (тыс.руб.)</t>
  </si>
  <si>
    <t>Отклонения (тыс. руб)</t>
  </si>
  <si>
    <t>Перечень программных мероприятий</t>
  </si>
  <si>
    <t xml:space="preserve">всего:           </t>
  </si>
  <si>
    <t>Межбюджетные  трансферты</t>
  </si>
  <si>
    <t>Причины отклонений:</t>
  </si>
  <si>
    <t>Предложения по устранению отклонений :</t>
  </si>
  <si>
    <t>Руководитель</t>
  </si>
  <si>
    <t>ФИО</t>
  </si>
  <si>
    <t>ИТОГО:</t>
  </si>
  <si>
    <t>ВСЕГО:</t>
  </si>
  <si>
    <t>Приложение 5 к Порядку</t>
  </si>
  <si>
    <t>Всего :</t>
  </si>
  <si>
    <t>Объем финансирования  (тыс.руб.)</t>
  </si>
  <si>
    <t>Раздел 1. Обеспечение доступности, повышение эффективности и качества дошкольного и общего  образования на территории Воскресенского муниципального района Московской области. Создание дополнительных мест в дошкольных образовательных учреждениях с учетом нормативной и фактической потребности. Ликвидация очереди в дошкольные образовательные учреждения.</t>
  </si>
  <si>
    <t>Общий объем средств, в т.ч:</t>
  </si>
  <si>
    <t>№ 2499</t>
  </si>
  <si>
    <t>от 14.11.2013</t>
  </si>
  <si>
    <t>МУ «Управление здравоохранения администрации Воскресенского муниципального района Московской области» (далее – Управление здравоохранения)</t>
  </si>
  <si>
    <t xml:space="preserve">"Развитие здравоохранения Воскресенского муниципального района  Московской области на 2014-2016  годы" (далее - Программа) </t>
  </si>
  <si>
    <t>Задачи муниципальной программы</t>
  </si>
  <si>
    <t>Обеспечение доступности и улучшение качества оказания медицинской помощи населению Воскресенского муниципального района</t>
  </si>
  <si>
    <t>Профилактика заболеваний населения и формирование здорового образа жизни</t>
  </si>
  <si>
    <t>Обеспечение учреждений здравоохранения высококвалифицированными специалистами</t>
  </si>
  <si>
    <t>Укрепление материально-технической базы лечебно-профилактических учреждений Воскресенского муниципального района.</t>
  </si>
  <si>
    <t>2014 - 2016 годы</t>
  </si>
  <si>
    <t>2015 г.</t>
  </si>
  <si>
    <t xml:space="preserve">2016 г. </t>
  </si>
  <si>
    <t>1. Увеличение числа лиц, обученных в школе здоровья для больных артериальной гипертонией – до 8 500 человек в год</t>
  </si>
  <si>
    <t>2. Снижение смертности от болезней системы кровообращения до 771,3 случаев на 100 тыс. населения</t>
  </si>
  <si>
    <t>3. Снижение смертности от всех причин до 13,2 случаев на 1000 населения.</t>
  </si>
  <si>
    <t>4.Увеличение охвата населения профилактическими осмотрами на туберкулез до 87 тыс. человек</t>
  </si>
  <si>
    <t>5. Увеличение охвата населения профилактическими осмотрами на злокачественные новообразования до 45,1 тыс. человек</t>
  </si>
  <si>
    <t>6. Снижение смертности от злокачественных новообразований до 215,0 случаев на 100 тыс. населения</t>
  </si>
  <si>
    <t>7. Снижение заболеваемости туберкулезом до 44,7 случаев на 100 тыс. населения</t>
  </si>
  <si>
    <t>8. Снижение смертности от туберкулеза до 7,9 случаев на 100 тыс. населения</t>
  </si>
  <si>
    <t>9. Увеличение обеспеченности населения врачами до 32,0  на 10 тыс. населения</t>
  </si>
  <si>
    <t>10. Увеличение доли аккредитованных специалистов  до 29,8 процентов</t>
  </si>
  <si>
    <t>11.Увеличение обеспеченности населения средними медицинскими работниками до 67,7 на 10 тыс. населения</t>
  </si>
  <si>
    <t>12. Увеличение доли врачей первичного звена от общего числа врачей до 60,2%</t>
  </si>
  <si>
    <t>13.Уменьшение доли зданий муниципальных учреждений здравоохранения, нуждающихся в проведении капитального ремонта  - до 30 %,</t>
  </si>
  <si>
    <t>14. Снижение  среднегодовой занятости койки в муниципальных учреждениях здравоохранения 357,3 до 337,5</t>
  </si>
  <si>
    <t>"Развитие здравоохранения Воскресенского муниципального района  Московской области на 2014-2016  годы"</t>
  </si>
  <si>
    <t>от 21.01.2014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</si>
</sst>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_(* #,##0.00_);_(* \(#,##0.00\);_(* &quot;-&quot;??_);_(@_)"/>
  </numFmts>
  <fonts count="20" x14ac:knownFonts="1">
    <font>
      <sz val="12"/>
      <color theme="1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hadow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hadow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color indexed="10"/>
      <name val="Times New Roman"/>
      <family val="1"/>
      <charset val="204"/>
    </font>
    <font>
      <sz val="8"/>
      <name val="Times New Roman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</fills>
  <borders count="5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6">
    <xf numFmtId="0" fontId="0" fillId="0" borderId="0"/>
    <xf numFmtId="0" fontId="11" fillId="0" borderId="0"/>
    <xf numFmtId="0" fontId="17" fillId="0" borderId="0"/>
    <xf numFmtId="43" fontId="9" fillId="0" borderId="0" applyFont="0" applyFill="0" applyBorder="0" applyAlignment="0" applyProtection="0"/>
    <xf numFmtId="165" fontId="11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265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164" fontId="4" fillId="3" borderId="7" xfId="0" applyNumberFormat="1" applyFont="1" applyFill="1" applyBorder="1" applyAlignment="1">
      <alignment horizontal="right" vertical="center" wrapText="1"/>
    </xf>
    <xf numFmtId="0" fontId="1" fillId="3" borderId="3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164" fontId="1" fillId="3" borderId="11" xfId="0" applyNumberFormat="1" applyFont="1" applyFill="1" applyBorder="1" applyAlignment="1">
      <alignment horizontal="right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10" xfId="0" applyFont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1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7" fillId="0" borderId="10" xfId="0" applyFont="1" applyBorder="1" applyAlignment="1">
      <alignment horizontal="left" vertical="center" wrapText="1"/>
    </xf>
    <xf numFmtId="0" fontId="7" fillId="0" borderId="9" xfId="0" applyFont="1" applyBorder="1" applyAlignment="1">
      <alignment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7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2" fillId="0" borderId="9" xfId="0" applyFont="1" applyBorder="1" applyAlignment="1">
      <alignment horizontal="center" vertical="center" wrapText="1"/>
    </xf>
    <xf numFmtId="4" fontId="1" fillId="0" borderId="11" xfId="0" applyNumberFormat="1" applyFont="1" applyBorder="1" applyAlignment="1">
      <alignment horizontal="right" vertical="center" wrapText="1"/>
    </xf>
    <xf numFmtId="4" fontId="1" fillId="0" borderId="8" xfId="0" applyNumberFormat="1" applyFont="1" applyBorder="1" applyAlignment="1">
      <alignment horizontal="right" vertical="center" wrapText="1"/>
    </xf>
    <xf numFmtId="4" fontId="1" fillId="0" borderId="12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4" fontId="1" fillId="4" borderId="8" xfId="0" applyNumberFormat="1" applyFont="1" applyFill="1" applyBorder="1" applyAlignment="1">
      <alignment horizontal="right" vertical="center" wrapText="1"/>
    </xf>
    <xf numFmtId="4" fontId="1" fillId="0" borderId="8" xfId="0" applyNumberFormat="1" applyFont="1" applyBorder="1" applyAlignment="1">
      <alignment horizontal="right" vertical="center"/>
    </xf>
    <xf numFmtId="4" fontId="1" fillId="4" borderId="9" xfId="0" applyNumberFormat="1" applyFont="1" applyFill="1" applyBorder="1" applyAlignment="1">
      <alignment horizontal="right" vertical="center" wrapText="1"/>
    </xf>
    <xf numFmtId="4" fontId="1" fillId="0" borderId="12" xfId="0" applyNumberFormat="1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13" xfId="0" applyFont="1" applyBorder="1" applyAlignment="1">
      <alignment horizontal="right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4" fontId="1" fillId="4" borderId="15" xfId="0" applyNumberFormat="1" applyFont="1" applyFill="1" applyBorder="1" applyAlignment="1">
      <alignment horizontal="right" vertical="center" wrapText="1"/>
    </xf>
    <xf numFmtId="4" fontId="1" fillId="0" borderId="15" xfId="0" applyNumberFormat="1" applyFont="1" applyBorder="1" applyAlignment="1">
      <alignment horizontal="right" vertical="center" wrapText="1"/>
    </xf>
    <xf numFmtId="4" fontId="1" fillId="0" borderId="16" xfId="0" applyNumberFormat="1" applyFont="1" applyBorder="1" applyAlignment="1">
      <alignment horizontal="right" vertical="center" wrapText="1"/>
    </xf>
    <xf numFmtId="4" fontId="1" fillId="4" borderId="14" xfId="0" applyNumberFormat="1" applyFont="1" applyFill="1" applyBorder="1" applyAlignment="1">
      <alignment horizontal="right" vertical="center" wrapText="1"/>
    </xf>
    <xf numFmtId="4" fontId="1" fillId="0" borderId="15" xfId="0" applyNumberFormat="1" applyFont="1" applyBorder="1" applyAlignment="1">
      <alignment horizontal="right" vertical="center"/>
    </xf>
    <xf numFmtId="4" fontId="1" fillId="0" borderId="16" xfId="0" applyNumberFormat="1" applyFont="1" applyBorder="1" applyAlignment="1">
      <alignment horizontal="right" vertical="center"/>
    </xf>
    <xf numFmtId="4" fontId="10" fillId="0" borderId="8" xfId="3" applyNumberFormat="1" applyFont="1" applyFill="1" applyBorder="1" applyAlignment="1">
      <alignment horizontal="right" vertical="center" wrapText="1"/>
    </xf>
    <xf numFmtId="4" fontId="10" fillId="0" borderId="8" xfId="3" applyNumberFormat="1" applyFont="1" applyBorder="1" applyAlignment="1">
      <alignment horizontal="right" vertical="center" wrapText="1"/>
    </xf>
    <xf numFmtId="4" fontId="10" fillId="0" borderId="1" xfId="3" applyNumberFormat="1" applyFont="1" applyFill="1" applyBorder="1" applyAlignment="1">
      <alignment horizontal="right" vertical="center" wrapText="1"/>
    </xf>
    <xf numFmtId="4" fontId="1" fillId="0" borderId="8" xfId="0" applyNumberFormat="1" applyFont="1" applyBorder="1" applyAlignment="1">
      <alignment vertical="center" wrapText="1"/>
    </xf>
    <xf numFmtId="4" fontId="10" fillId="0" borderId="8" xfId="3" applyNumberFormat="1" applyFont="1" applyBorder="1" applyAlignment="1">
      <alignment vertical="center" wrapText="1"/>
    </xf>
    <xf numFmtId="4" fontId="1" fillId="0" borderId="12" xfId="0" applyNumberFormat="1" applyFont="1" applyBorder="1" applyAlignment="1">
      <alignment vertical="center" wrapText="1"/>
    </xf>
    <xf numFmtId="4" fontId="10" fillId="0" borderId="8" xfId="3" applyNumberFormat="1" applyFont="1" applyFill="1" applyBorder="1" applyAlignment="1">
      <alignment vertical="center" wrapText="1"/>
    </xf>
    <xf numFmtId="0" fontId="1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Border="1" applyAlignment="1">
      <alignment horizontal="justify" vertical="center" wrapText="1"/>
    </xf>
    <xf numFmtId="0" fontId="2" fillId="0" borderId="11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justify" vertical="center" wrapText="1"/>
    </xf>
    <xf numFmtId="4" fontId="6" fillId="0" borderId="7" xfId="0" applyNumberFormat="1" applyFont="1" applyBorder="1" applyAlignment="1">
      <alignment horizontal="justify" vertical="center" wrapText="1"/>
    </xf>
    <xf numFmtId="4" fontId="6" fillId="0" borderId="8" xfId="0" applyNumberFormat="1" applyFont="1" applyFill="1" applyBorder="1" applyAlignment="1">
      <alignment horizontal="justify" vertical="center" wrapText="1"/>
    </xf>
    <xf numFmtId="4" fontId="6" fillId="0" borderId="15" xfId="0" applyNumberFormat="1" applyFont="1" applyFill="1" applyBorder="1" applyAlignment="1">
      <alignment horizontal="justify" vertical="center" wrapText="1"/>
    </xf>
    <xf numFmtId="0" fontId="1" fillId="0" borderId="0" xfId="0" applyFont="1" applyBorder="1" applyAlignment="1">
      <alignment horizontal="justify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6" fillId="0" borderId="18" xfId="0" applyNumberFormat="1" applyFont="1" applyFill="1" applyBorder="1" applyAlignment="1">
      <alignment horizontal="justify" vertical="center" wrapText="1"/>
    </xf>
    <xf numFmtId="0" fontId="4" fillId="0" borderId="4" xfId="0" applyFont="1" applyBorder="1" applyAlignment="1">
      <alignment horizontal="center" vertical="center" wrapText="1"/>
    </xf>
    <xf numFmtId="4" fontId="16" fillId="0" borderId="18" xfId="0" applyNumberFormat="1" applyFont="1" applyFill="1" applyBorder="1" applyAlignment="1">
      <alignment horizontal="justify" vertical="center" wrapText="1"/>
    </xf>
    <xf numFmtId="0" fontId="4" fillId="0" borderId="0" xfId="0" applyFont="1" applyAlignment="1">
      <alignment horizontal="center" vertical="center"/>
    </xf>
    <xf numFmtId="4" fontId="1" fillId="4" borderId="10" xfId="0" applyNumberFormat="1" applyFont="1" applyFill="1" applyBorder="1" applyAlignment="1">
      <alignment horizontal="right" vertical="center" wrapText="1"/>
    </xf>
    <xf numFmtId="4" fontId="1" fillId="0" borderId="19" xfId="0" applyNumberFormat="1" applyFont="1" applyBorder="1" applyAlignment="1">
      <alignment horizontal="right" vertical="center" wrapText="1"/>
    </xf>
    <xf numFmtId="4" fontId="4" fillId="5" borderId="3" xfId="0" applyNumberFormat="1" applyFont="1" applyFill="1" applyBorder="1" applyAlignment="1">
      <alignment horizontal="right" vertical="center" wrapText="1"/>
    </xf>
    <xf numFmtId="4" fontId="4" fillId="5" borderId="1" xfId="0" applyNumberFormat="1" applyFont="1" applyFill="1" applyBorder="1" applyAlignment="1">
      <alignment horizontal="right" vertical="center" wrapText="1"/>
    </xf>
    <xf numFmtId="4" fontId="4" fillId="5" borderId="2" xfId="0" applyNumberFormat="1" applyFont="1" applyFill="1" applyBorder="1" applyAlignment="1">
      <alignment horizontal="right" vertical="center" wrapText="1"/>
    </xf>
    <xf numFmtId="4" fontId="1" fillId="4" borderId="4" xfId="0" applyNumberFormat="1" applyFont="1" applyFill="1" applyBorder="1" applyAlignment="1">
      <alignment horizontal="right" vertical="center" wrapText="1"/>
    </xf>
    <xf numFmtId="4" fontId="1" fillId="0" borderId="5" xfId="0" applyNumberFormat="1" applyFont="1" applyBorder="1" applyAlignment="1">
      <alignment horizontal="right" vertical="center" wrapText="1"/>
    </xf>
    <xf numFmtId="4" fontId="1" fillId="0" borderId="20" xfId="0" applyNumberFormat="1" applyFont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4" fontId="10" fillId="0" borderId="11" xfId="3" applyNumberFormat="1" applyFont="1" applyBorder="1" applyAlignment="1">
      <alignment horizontal="right" vertical="center" wrapText="1"/>
    </xf>
    <xf numFmtId="4" fontId="10" fillId="0" borderId="11" xfId="3" applyNumberFormat="1" applyFont="1" applyFill="1" applyBorder="1" applyAlignment="1">
      <alignment horizontal="right" vertical="center" wrapText="1"/>
    </xf>
    <xf numFmtId="4" fontId="10" fillId="0" borderId="11" xfId="3" applyNumberFormat="1" applyFont="1" applyBorder="1" applyAlignment="1">
      <alignment vertical="center" wrapText="1"/>
    </xf>
    <xf numFmtId="4" fontId="10" fillId="0" borderId="11" xfId="3" applyNumberFormat="1" applyFont="1" applyFill="1" applyBorder="1" applyAlignment="1">
      <alignment vertical="center" wrapText="1"/>
    </xf>
    <xf numFmtId="4" fontId="10" fillId="0" borderId="1" xfId="3" applyNumberFormat="1" applyFont="1" applyBorder="1" applyAlignment="1">
      <alignment horizontal="right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4" fontId="10" fillId="0" borderId="19" xfId="3" applyNumberFormat="1" applyFont="1" applyBorder="1" applyAlignment="1">
      <alignment horizontal="right" vertical="center" wrapText="1"/>
    </xf>
    <xf numFmtId="4" fontId="10" fillId="0" borderId="12" xfId="3" applyNumberFormat="1" applyFont="1" applyBorder="1" applyAlignment="1">
      <alignment horizontal="right" vertical="center" wrapText="1"/>
    </xf>
    <xf numFmtId="4" fontId="10" fillId="0" borderId="12" xfId="3" applyNumberFormat="1" applyFont="1" applyFill="1" applyBorder="1" applyAlignment="1">
      <alignment horizontal="right" vertical="center" wrapText="1"/>
    </xf>
    <xf numFmtId="4" fontId="10" fillId="0" borderId="2" xfId="3" applyNumberFormat="1" applyFont="1" applyFill="1" applyBorder="1" applyAlignment="1">
      <alignment horizontal="right" vertical="center" wrapText="1"/>
    </xf>
    <xf numFmtId="164" fontId="4" fillId="3" borderId="6" xfId="0" applyNumberFormat="1" applyFont="1" applyFill="1" applyBorder="1" applyAlignment="1">
      <alignment horizontal="right" vertical="center" wrapText="1"/>
    </xf>
    <xf numFmtId="164" fontId="4" fillId="3" borderId="28" xfId="0" applyNumberFormat="1" applyFont="1" applyFill="1" applyBorder="1" applyAlignment="1">
      <alignment horizontal="right" vertical="center" wrapText="1"/>
    </xf>
    <xf numFmtId="164" fontId="1" fillId="3" borderId="10" xfId="0" applyNumberFormat="1" applyFont="1" applyFill="1" applyBorder="1" applyAlignment="1">
      <alignment horizontal="right" vertical="center" wrapText="1"/>
    </xf>
    <xf numFmtId="164" fontId="1" fillId="3" borderId="19" xfId="0" applyNumberFormat="1" applyFont="1" applyFill="1" applyBorder="1" applyAlignment="1">
      <alignment horizontal="right" vertical="center" wrapText="1"/>
    </xf>
    <xf numFmtId="164" fontId="1" fillId="3" borderId="3" xfId="0" applyNumberFormat="1" applyFont="1" applyFill="1" applyBorder="1" applyAlignment="1">
      <alignment horizontal="right" vertical="center" wrapText="1"/>
    </xf>
    <xf numFmtId="164" fontId="1" fillId="3" borderId="2" xfId="0" applyNumberFormat="1" applyFont="1" applyFill="1" applyBorder="1" applyAlignment="1">
      <alignment horizontal="right" vertical="center" wrapText="1"/>
    </xf>
    <xf numFmtId="4" fontId="10" fillId="0" borderId="2" xfId="3" applyNumberFormat="1" applyFont="1" applyBorder="1" applyAlignment="1">
      <alignment horizontal="right" vertical="center" wrapText="1"/>
    </xf>
    <xf numFmtId="4" fontId="1" fillId="3" borderId="8" xfId="0" applyNumberFormat="1" applyFont="1" applyFill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10" fillId="0" borderId="25" xfId="0" applyFont="1" applyFill="1" applyBorder="1" applyAlignment="1">
      <alignment horizontal="center" vertical="center" wrapText="1"/>
    </xf>
    <xf numFmtId="4" fontId="10" fillId="0" borderId="19" xfId="3" applyNumberFormat="1" applyFont="1" applyFill="1" applyBorder="1" applyAlignment="1">
      <alignment vertical="center" wrapText="1"/>
    </xf>
    <xf numFmtId="4" fontId="10" fillId="0" borderId="12" xfId="3" applyNumberFormat="1" applyFont="1" applyFill="1" applyBorder="1" applyAlignment="1">
      <alignment vertical="center" wrapText="1"/>
    </xf>
    <xf numFmtId="4" fontId="10" fillId="0" borderId="12" xfId="3" applyNumberFormat="1" applyFont="1" applyBorder="1" applyAlignment="1">
      <alignment vertical="center" wrapText="1"/>
    </xf>
    <xf numFmtId="4" fontId="1" fillId="3" borderId="9" xfId="0" applyNumberFormat="1" applyFont="1" applyFill="1" applyBorder="1" applyAlignment="1">
      <alignment vertical="center" wrapText="1"/>
    </xf>
    <xf numFmtId="4" fontId="1" fillId="3" borderId="12" xfId="0" applyNumberFormat="1" applyFont="1" applyFill="1" applyBorder="1" applyAlignment="1">
      <alignment vertical="center" wrapText="1"/>
    </xf>
    <xf numFmtId="4" fontId="1" fillId="0" borderId="9" xfId="0" applyNumberFormat="1" applyFont="1" applyBorder="1" applyAlignment="1">
      <alignment vertical="center" wrapText="1"/>
    </xf>
    <xf numFmtId="4" fontId="1" fillId="0" borderId="3" xfId="0" applyNumberFormat="1" applyFont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4" fontId="10" fillId="0" borderId="19" xfId="3" applyNumberFormat="1" applyFont="1" applyBorder="1" applyAlignment="1">
      <alignment vertical="center" wrapText="1"/>
    </xf>
    <xf numFmtId="0" fontId="1" fillId="3" borderId="14" xfId="0" applyFont="1" applyFill="1" applyBorder="1" applyAlignment="1">
      <alignment horizontal="center" vertical="center" wrapText="1"/>
    </xf>
    <xf numFmtId="4" fontId="1" fillId="3" borderId="14" xfId="0" applyNumberFormat="1" applyFont="1" applyFill="1" applyBorder="1" applyAlignment="1">
      <alignment vertical="center" wrapText="1"/>
    </xf>
    <xf numFmtId="4" fontId="1" fillId="3" borderId="15" xfId="0" applyNumberFormat="1" applyFont="1" applyFill="1" applyBorder="1" applyAlignment="1">
      <alignment vertical="center" wrapText="1"/>
    </xf>
    <xf numFmtId="4" fontId="1" fillId="3" borderId="16" xfId="0" applyNumberFormat="1" applyFont="1" applyFill="1" applyBorder="1" applyAlignment="1">
      <alignment vertical="center" wrapText="1"/>
    </xf>
    <xf numFmtId="0" fontId="1" fillId="0" borderId="29" xfId="0" applyFont="1" applyBorder="1" applyAlignment="1">
      <alignment horizontal="center" vertical="center"/>
    </xf>
    <xf numFmtId="4" fontId="1" fillId="0" borderId="29" xfId="0" applyNumberFormat="1" applyFont="1" applyBorder="1" applyAlignment="1">
      <alignment vertical="center" wrapText="1"/>
    </xf>
    <xf numFmtId="4" fontId="1" fillId="0" borderId="30" xfId="0" applyNumberFormat="1" applyFont="1" applyBorder="1" applyAlignment="1">
      <alignment vertical="center" wrapText="1"/>
    </xf>
    <xf numFmtId="4" fontId="1" fillId="0" borderId="31" xfId="0" applyNumberFormat="1" applyFont="1" applyBorder="1" applyAlignment="1">
      <alignment vertical="center" wrapText="1"/>
    </xf>
    <xf numFmtId="4" fontId="4" fillId="0" borderId="4" xfId="0" applyNumberFormat="1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4" fontId="4" fillId="0" borderId="20" xfId="0" applyNumberFormat="1" applyFont="1" applyBorder="1" applyAlignment="1">
      <alignment vertical="center"/>
    </xf>
    <xf numFmtId="0" fontId="10" fillId="0" borderId="32" xfId="0" applyFont="1" applyFill="1" applyBorder="1" applyAlignment="1">
      <alignment horizontal="center" vertical="center" wrapText="1"/>
    </xf>
    <xf numFmtId="4" fontId="10" fillId="0" borderId="15" xfId="3" applyNumberFormat="1" applyFont="1" applyFill="1" applyBorder="1" applyAlignment="1">
      <alignment vertical="center" wrapText="1"/>
    </xf>
    <xf numFmtId="4" fontId="10" fillId="0" borderId="16" xfId="3" applyNumberFormat="1" applyFont="1" applyFill="1" applyBorder="1" applyAlignment="1">
      <alignment vertical="center" wrapText="1"/>
    </xf>
    <xf numFmtId="4" fontId="10" fillId="0" borderId="15" xfId="3" applyNumberFormat="1" applyFont="1" applyBorder="1" applyAlignment="1">
      <alignment vertical="center" wrapText="1"/>
    </xf>
    <xf numFmtId="4" fontId="10" fillId="0" borderId="16" xfId="3" applyNumberFormat="1" applyFont="1" applyBorder="1" applyAlignment="1">
      <alignment vertical="center" wrapText="1"/>
    </xf>
    <xf numFmtId="0" fontId="1" fillId="3" borderId="29" xfId="0" applyFont="1" applyFill="1" applyBorder="1" applyAlignment="1">
      <alignment horizontal="center" vertical="center" wrapText="1"/>
    </xf>
    <xf numFmtId="4" fontId="1" fillId="3" borderId="29" xfId="0" applyNumberFormat="1" applyFont="1" applyFill="1" applyBorder="1" applyAlignment="1">
      <alignment vertical="center" wrapText="1"/>
    </xf>
    <xf numFmtId="4" fontId="1" fillId="3" borderId="30" xfId="0" applyNumberFormat="1" applyFont="1" applyFill="1" applyBorder="1" applyAlignment="1">
      <alignment vertical="center" wrapText="1"/>
    </xf>
    <xf numFmtId="4" fontId="1" fillId="3" borderId="31" xfId="0" applyNumberFormat="1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vertical="center" wrapText="1"/>
    </xf>
    <xf numFmtId="4" fontId="4" fillId="3" borderId="5" xfId="0" applyNumberFormat="1" applyFont="1" applyFill="1" applyBorder="1" applyAlignment="1">
      <alignment vertical="center" wrapText="1"/>
    </xf>
    <xf numFmtId="4" fontId="4" fillId="3" borderId="20" xfId="0" applyNumberFormat="1" applyFont="1" applyFill="1" applyBorder="1" applyAlignment="1">
      <alignment vertical="center" wrapText="1"/>
    </xf>
    <xf numFmtId="4" fontId="10" fillId="4" borderId="10" xfId="3" applyNumberFormat="1" applyFont="1" applyFill="1" applyBorder="1" applyAlignment="1">
      <alignment horizontal="right" vertical="center" wrapText="1"/>
    </xf>
    <xf numFmtId="4" fontId="10" fillId="4" borderId="9" xfId="3" applyNumberFormat="1" applyFont="1" applyFill="1" applyBorder="1" applyAlignment="1">
      <alignment horizontal="right" vertical="center" wrapText="1"/>
    </xf>
    <xf numFmtId="4" fontId="10" fillId="4" borderId="3" xfId="3" applyNumberFormat="1" applyFont="1" applyFill="1" applyBorder="1" applyAlignment="1">
      <alignment horizontal="right" vertical="center" wrapText="1"/>
    </xf>
    <xf numFmtId="4" fontId="10" fillId="4" borderId="10" xfId="3" applyNumberFormat="1" applyFont="1" applyFill="1" applyBorder="1" applyAlignment="1">
      <alignment vertical="center" wrapText="1"/>
    </xf>
    <xf numFmtId="4" fontId="10" fillId="4" borderId="9" xfId="3" applyNumberFormat="1" applyFont="1" applyFill="1" applyBorder="1" applyAlignment="1">
      <alignment vertical="center" wrapText="1"/>
    </xf>
    <xf numFmtId="4" fontId="10" fillId="4" borderId="14" xfId="3" applyNumberFormat="1" applyFont="1" applyFill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4" fontId="7" fillId="0" borderId="8" xfId="0" applyNumberFormat="1" applyFont="1" applyBorder="1" applyAlignment="1">
      <alignment horizontal="right" vertical="center" wrapText="1"/>
    </xf>
    <xf numFmtId="4" fontId="7" fillId="0" borderId="12" xfId="0" applyNumberFormat="1" applyFont="1" applyBorder="1" applyAlignment="1">
      <alignment horizontal="right" vertical="center" wrapText="1"/>
    </xf>
    <xf numFmtId="0" fontId="1" fillId="0" borderId="0" xfId="0" applyFont="1" applyFill="1" applyAlignment="1">
      <alignment horizontal="right"/>
    </xf>
    <xf numFmtId="14" fontId="1" fillId="0" borderId="0" xfId="0" applyNumberFormat="1" applyFont="1" applyFill="1" applyAlignment="1">
      <alignment horizontal="center"/>
    </xf>
    <xf numFmtId="0" fontId="1" fillId="0" borderId="9" xfId="0" applyFont="1" applyFill="1" applyBorder="1" applyAlignment="1">
      <alignment vertical="center" wrapText="1"/>
    </xf>
    <xf numFmtId="4" fontId="1" fillId="0" borderId="8" xfId="0" applyNumberFormat="1" applyFont="1" applyFill="1" applyBorder="1" applyAlignment="1">
      <alignment horizontal="right" vertical="center" wrapText="1"/>
    </xf>
    <xf numFmtId="4" fontId="1" fillId="0" borderId="26" xfId="0" applyNumberFormat="1" applyFont="1" applyBorder="1" applyAlignment="1">
      <alignment horizontal="right" vertical="center"/>
    </xf>
    <xf numFmtId="0" fontId="7" fillId="0" borderId="12" xfId="0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8" fillId="0" borderId="0" xfId="0" applyFont="1" applyFill="1" applyAlignment="1">
      <alignment horizontal="center"/>
    </xf>
    <xf numFmtId="0" fontId="7" fillId="0" borderId="14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35" xfId="0" applyFont="1" applyBorder="1" applyAlignment="1">
      <alignment horizontal="justify" vertical="center" wrapText="1"/>
    </xf>
    <xf numFmtId="0" fontId="7" fillId="0" borderId="8" xfId="0" applyFont="1" applyBorder="1" applyAlignment="1">
      <alignment horizontal="justify" vertical="center" wrapText="1"/>
    </xf>
    <xf numFmtId="0" fontId="7" fillId="0" borderId="12" xfId="0" applyFont="1" applyBorder="1" applyAlignment="1">
      <alignment horizontal="justify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justify" vertical="center" wrapText="1"/>
    </xf>
    <xf numFmtId="0" fontId="7" fillId="0" borderId="26" xfId="0" applyFont="1" applyBorder="1" applyAlignment="1">
      <alignment horizontal="justify" vertical="center"/>
    </xf>
    <xf numFmtId="0" fontId="0" fillId="0" borderId="38" xfId="0" applyBorder="1" applyAlignment="1">
      <alignment horizontal="justify" vertical="center"/>
    </xf>
    <xf numFmtId="0" fontId="0" fillId="0" borderId="37" xfId="0" applyBorder="1" applyAlignment="1">
      <alignment horizontal="justify" vertical="center"/>
    </xf>
    <xf numFmtId="0" fontId="7" fillId="0" borderId="8" xfId="0" applyFont="1" applyFill="1" applyBorder="1" applyAlignment="1">
      <alignment horizontal="justify" vertical="center" wrapText="1"/>
    </xf>
    <xf numFmtId="0" fontId="7" fillId="0" borderId="12" xfId="0" applyFont="1" applyFill="1" applyBorder="1" applyAlignment="1">
      <alignment horizontal="justify" vertical="center" wrapText="1"/>
    </xf>
    <xf numFmtId="0" fontId="1" fillId="0" borderId="0" xfId="0" applyFont="1" applyAlignment="1">
      <alignment horizontal="center" wrapText="1"/>
    </xf>
    <xf numFmtId="0" fontId="7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7" fillId="0" borderId="11" xfId="0" applyFont="1" applyBorder="1" applyAlignment="1">
      <alignment horizontal="justify" vertical="center" wrapText="1"/>
    </xf>
    <xf numFmtId="0" fontId="7" fillId="0" borderId="19" xfId="0" applyFont="1" applyBorder="1" applyAlignment="1">
      <alignment horizontal="justify" vertical="center" wrapText="1"/>
    </xf>
    <xf numFmtId="0" fontId="7" fillId="0" borderId="26" xfId="0" applyFont="1" applyBorder="1" applyAlignment="1">
      <alignment horizontal="justify" vertical="center" wrapText="1"/>
    </xf>
    <xf numFmtId="0" fontId="0" fillId="0" borderId="38" xfId="0" applyBorder="1" applyAlignment="1">
      <alignment horizontal="justify" vertical="center" wrapText="1"/>
    </xf>
    <xf numFmtId="0" fontId="0" fillId="0" borderId="37" xfId="0" applyBorder="1" applyAlignment="1">
      <alignment horizontal="justify" vertical="center" wrapText="1"/>
    </xf>
    <xf numFmtId="0" fontId="5" fillId="3" borderId="2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7" borderId="11" xfId="0" applyFont="1" applyFill="1" applyBorder="1" applyAlignment="1">
      <alignment horizontal="center" vertical="center" wrapText="1"/>
    </xf>
    <xf numFmtId="0" fontId="2" fillId="7" borderId="19" xfId="0" applyFont="1" applyFill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0" fontId="1" fillId="0" borderId="48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4" fillId="6" borderId="0" xfId="0" applyFont="1" applyFill="1" applyAlignment="1">
      <alignment horizontal="center" vertical="center" wrapText="1"/>
    </xf>
    <xf numFmtId="0" fontId="7" fillId="2" borderId="32" xfId="0" applyFont="1" applyFill="1" applyBorder="1" applyAlignment="1">
      <alignment horizontal="left" vertical="center" wrapText="1"/>
    </xf>
    <xf numFmtId="0" fontId="7" fillId="2" borderId="42" xfId="0" applyFont="1" applyFill="1" applyBorder="1" applyAlignment="1">
      <alignment horizontal="left" vertical="center" wrapText="1"/>
    </xf>
    <xf numFmtId="0" fontId="7" fillId="2" borderId="43" xfId="0" applyFont="1" applyFill="1" applyBorder="1" applyAlignment="1">
      <alignment horizontal="left" vertical="center" wrapText="1"/>
    </xf>
    <xf numFmtId="4" fontId="7" fillId="2" borderId="44" xfId="0" applyNumberFormat="1" applyFont="1" applyFill="1" applyBorder="1" applyAlignment="1">
      <alignment horizontal="left" vertical="center" wrapText="1"/>
    </xf>
    <xf numFmtId="4" fontId="7" fillId="2" borderId="45" xfId="0" applyNumberFormat="1" applyFont="1" applyFill="1" applyBorder="1" applyAlignment="1">
      <alignment horizontal="left" vertical="center" wrapText="1"/>
    </xf>
    <xf numFmtId="4" fontId="7" fillId="2" borderId="46" xfId="0" applyNumberFormat="1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2" borderId="18" xfId="0" applyFont="1" applyFill="1" applyBorder="1" applyAlignment="1">
      <alignment horizontal="left" vertical="center" wrapText="1"/>
    </xf>
    <xf numFmtId="0" fontId="1" fillId="2" borderId="34" xfId="0" applyFont="1" applyFill="1" applyBorder="1" applyAlignment="1">
      <alignment horizontal="left" vertical="center" wrapText="1"/>
    </xf>
    <xf numFmtId="0" fontId="1" fillId="2" borderId="33" xfId="0" applyFont="1" applyFill="1" applyBorder="1" applyAlignment="1">
      <alignment horizontal="left" vertical="center" wrapText="1"/>
    </xf>
    <xf numFmtId="0" fontId="1" fillId="2" borderId="5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8" fillId="0" borderId="34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44" xfId="0" applyFont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2" fillId="3" borderId="15" xfId="0" applyFont="1" applyFill="1" applyBorder="1" applyAlignment="1">
      <alignment horizontal="left" vertical="center" wrapText="1"/>
    </xf>
    <xf numFmtId="0" fontId="2" fillId="3" borderId="32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" fillId="3" borderId="18" xfId="0" applyFont="1" applyFill="1" applyBorder="1" applyAlignment="1">
      <alignment horizontal="left" vertical="center" wrapText="1"/>
    </xf>
    <xf numFmtId="0" fontId="5" fillId="3" borderId="34" xfId="0" applyFont="1" applyFill="1" applyBorder="1" applyAlignment="1">
      <alignment horizontal="left" vertical="center" wrapText="1"/>
    </xf>
    <xf numFmtId="0" fontId="2" fillId="3" borderId="30" xfId="0" applyFont="1" applyFill="1" applyBorder="1" applyAlignment="1">
      <alignment horizontal="left" vertical="center" wrapText="1"/>
    </xf>
    <xf numFmtId="0" fontId="2" fillId="3" borderId="44" xfId="0" applyFont="1" applyFill="1" applyBorder="1" applyAlignment="1">
      <alignment horizontal="left" vertical="center" wrapText="1"/>
    </xf>
    <xf numFmtId="0" fontId="2" fillId="3" borderId="26" xfId="0" applyFont="1" applyFill="1" applyBorder="1" applyAlignment="1">
      <alignment horizontal="left" vertical="center" wrapText="1"/>
    </xf>
    <xf numFmtId="0" fontId="2" fillId="3" borderId="38" xfId="0" applyFont="1" applyFill="1" applyBorder="1" applyAlignment="1">
      <alignment horizontal="left" vertical="center" wrapText="1"/>
    </xf>
    <xf numFmtId="0" fontId="5" fillId="3" borderId="13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left" vertical="center" wrapText="1"/>
    </xf>
    <xf numFmtId="0" fontId="2" fillId="3" borderId="25" xfId="0" applyFont="1" applyFill="1" applyBorder="1" applyAlignment="1">
      <alignment horizontal="left" vertical="center" wrapText="1"/>
    </xf>
    <xf numFmtId="0" fontId="2" fillId="3" borderId="27" xfId="0" applyFont="1" applyFill="1" applyBorder="1" applyAlignment="1">
      <alignment horizontal="left" vertical="center" wrapText="1"/>
    </xf>
    <xf numFmtId="0" fontId="6" fillId="0" borderId="30" xfId="0" applyFont="1" applyFill="1" applyBorder="1" applyAlignment="1">
      <alignment horizontal="left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2"/>
    <cellStyle name="Финансовый" xfId="3" builtinId="3"/>
    <cellStyle name="Финансовый 2" xfId="4"/>
    <cellStyle name="Финансовый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rgb="FF0070C0"/>
    <pageSetUpPr fitToPage="1"/>
  </sheetPr>
  <dimension ref="A1:J41"/>
  <sheetViews>
    <sheetView showZeros="0" tabSelected="1" workbookViewId="0">
      <selection activeCell="E2" sqref="E2"/>
    </sheetView>
  </sheetViews>
  <sheetFormatPr defaultColWidth="9" defaultRowHeight="15.55" x14ac:dyDescent="0.3"/>
  <cols>
    <col min="1" max="1" width="29.08984375" style="28" customWidth="1"/>
    <col min="2" max="5" width="22.6328125" style="28" customWidth="1"/>
    <col min="6" max="16384" width="9" style="28"/>
  </cols>
  <sheetData>
    <row r="1" spans="1:10" ht="46.55" customHeight="1" x14ac:dyDescent="0.3">
      <c r="A1" s="24"/>
      <c r="B1" s="27"/>
      <c r="C1" s="27"/>
      <c r="D1" s="194" t="s">
        <v>81</v>
      </c>
      <c r="E1" s="194"/>
    </row>
    <row r="2" spans="1:10" x14ac:dyDescent="0.3">
      <c r="A2" s="24"/>
      <c r="B2" s="170"/>
      <c r="C2" s="171"/>
      <c r="D2" s="176" t="s">
        <v>123</v>
      </c>
      <c r="E2" s="177" t="s">
        <v>122</v>
      </c>
    </row>
    <row r="3" spans="1:10" ht="15.8" customHeight="1" x14ac:dyDescent="0.3">
      <c r="A3" s="29"/>
      <c r="D3" s="28" t="s">
        <v>149</v>
      </c>
      <c r="E3" s="28" t="s">
        <v>83</v>
      </c>
    </row>
    <row r="4" spans="1:10" ht="17.75" x14ac:dyDescent="0.3">
      <c r="A4" s="195" t="s">
        <v>84</v>
      </c>
      <c r="B4" s="195"/>
      <c r="C4" s="195"/>
      <c r="D4" s="195"/>
      <c r="E4" s="195"/>
    </row>
    <row r="5" spans="1:10" ht="47.25" customHeight="1" x14ac:dyDescent="0.3">
      <c r="A5" s="196" t="s">
        <v>148</v>
      </c>
      <c r="B5" s="196"/>
      <c r="C5" s="196"/>
      <c r="D5" s="196"/>
      <c r="E5" s="196"/>
      <c r="F5" s="2"/>
      <c r="G5" s="2"/>
      <c r="H5" s="2"/>
      <c r="I5" s="2"/>
      <c r="J5" s="2"/>
    </row>
    <row r="6" spans="1:10" ht="25.5" customHeight="1" x14ac:dyDescent="0.3">
      <c r="A6" s="197" t="s">
        <v>85</v>
      </c>
      <c r="B6" s="197"/>
      <c r="C6" s="197"/>
      <c r="D6" s="197"/>
      <c r="E6" s="197"/>
    </row>
    <row r="7" spans="1:10" ht="16.100000000000001" thickBot="1" x14ac:dyDescent="0.35">
      <c r="A7" s="30"/>
    </row>
    <row r="8" spans="1:10" ht="73.55" customHeight="1" x14ac:dyDescent="0.3">
      <c r="A8" s="31" t="s">
        <v>86</v>
      </c>
      <c r="B8" s="198" t="s">
        <v>125</v>
      </c>
      <c r="C8" s="198"/>
      <c r="D8" s="198"/>
      <c r="E8" s="199"/>
    </row>
    <row r="9" spans="1:10" ht="69.650000000000006" customHeight="1" x14ac:dyDescent="0.3">
      <c r="A9" s="32" t="s">
        <v>87</v>
      </c>
      <c r="B9" s="182" t="s">
        <v>127</v>
      </c>
      <c r="C9" s="182"/>
      <c r="D9" s="182"/>
      <c r="E9" s="183"/>
    </row>
    <row r="10" spans="1:10" ht="24.65" customHeight="1" x14ac:dyDescent="0.3">
      <c r="A10" s="178" t="s">
        <v>126</v>
      </c>
      <c r="B10" s="182" t="s">
        <v>128</v>
      </c>
      <c r="C10" s="182"/>
      <c r="D10" s="182"/>
      <c r="E10" s="183"/>
    </row>
    <row r="11" spans="1:10" ht="32.4" customHeight="1" x14ac:dyDescent="0.3">
      <c r="A11" s="179"/>
      <c r="B11" s="200" t="s">
        <v>129</v>
      </c>
      <c r="C11" s="201"/>
      <c r="D11" s="201"/>
      <c r="E11" s="202"/>
    </row>
    <row r="12" spans="1:10" ht="43.9" customHeight="1" x14ac:dyDescent="0.3">
      <c r="A12" s="179"/>
      <c r="B12" s="200" t="s">
        <v>130</v>
      </c>
      <c r="C12" s="201"/>
      <c r="D12" s="201"/>
      <c r="E12" s="202"/>
    </row>
    <row r="13" spans="1:10" ht="35.450000000000003" x14ac:dyDescent="0.3">
      <c r="A13" s="33" t="s">
        <v>88</v>
      </c>
      <c r="B13" s="192" t="s">
        <v>89</v>
      </c>
      <c r="C13" s="192"/>
      <c r="D13" s="192"/>
      <c r="E13" s="193"/>
    </row>
    <row r="14" spans="1:10" ht="41.95" customHeight="1" x14ac:dyDescent="0.3">
      <c r="A14" s="33" t="s">
        <v>90</v>
      </c>
      <c r="B14" s="182" t="s">
        <v>124</v>
      </c>
      <c r="C14" s="182"/>
      <c r="D14" s="182"/>
      <c r="E14" s="183"/>
    </row>
    <row r="15" spans="1:10" ht="43.5" customHeight="1" x14ac:dyDescent="0.3">
      <c r="A15" s="33" t="s">
        <v>91</v>
      </c>
      <c r="B15" s="184" t="s">
        <v>97</v>
      </c>
      <c r="C15" s="184"/>
      <c r="D15" s="184"/>
      <c r="E15" s="185"/>
    </row>
    <row r="16" spans="1:10" ht="35.450000000000003" x14ac:dyDescent="0.3">
      <c r="A16" s="33" t="s">
        <v>92</v>
      </c>
      <c r="B16" s="184" t="s">
        <v>131</v>
      </c>
      <c r="C16" s="184"/>
      <c r="D16" s="184"/>
      <c r="E16" s="185"/>
    </row>
    <row r="17" spans="1:5" s="24" customFormat="1" ht="64.55" customHeight="1" x14ac:dyDescent="0.3">
      <c r="A17" s="167" t="s">
        <v>93</v>
      </c>
      <c r="B17" s="35" t="s">
        <v>5</v>
      </c>
      <c r="C17" s="35" t="s">
        <v>1</v>
      </c>
      <c r="D17" s="35" t="s">
        <v>132</v>
      </c>
      <c r="E17" s="175" t="s">
        <v>133</v>
      </c>
    </row>
    <row r="18" spans="1:5" s="24" customFormat="1" ht="37.549999999999997" customHeight="1" x14ac:dyDescent="0.3">
      <c r="A18" s="167" t="s">
        <v>121</v>
      </c>
      <c r="B18" s="168">
        <f>SUM(B19:B21)</f>
        <v>121450</v>
      </c>
      <c r="C18" s="168">
        <f>SUM(C19:C21)</f>
        <v>40650</v>
      </c>
      <c r="D18" s="168">
        <f>SUM(D19:D21)</f>
        <v>40400</v>
      </c>
      <c r="E18" s="169">
        <f>SUM(E19:E21)</f>
        <v>40400</v>
      </c>
    </row>
    <row r="19" spans="1:5" s="24" customFormat="1" ht="25.5" customHeight="1" x14ac:dyDescent="0.3">
      <c r="A19" s="172" t="s">
        <v>94</v>
      </c>
      <c r="B19" s="173">
        <f>SUM(C19:E19)</f>
        <v>0</v>
      </c>
      <c r="C19" s="53"/>
      <c r="D19" s="53"/>
      <c r="E19" s="55"/>
    </row>
    <row r="20" spans="1:5" s="24" customFormat="1" ht="34.5" customHeight="1" x14ac:dyDescent="0.3">
      <c r="A20" s="172" t="s">
        <v>95</v>
      </c>
      <c r="B20" s="173">
        <f>SUM(C20:E20)</f>
        <v>120250</v>
      </c>
      <c r="C20" s="174">
        <v>40250</v>
      </c>
      <c r="D20" s="174">
        <v>40000</v>
      </c>
      <c r="E20" s="55">
        <v>40000</v>
      </c>
    </row>
    <row r="21" spans="1:5" s="24" customFormat="1" ht="25.5" customHeight="1" x14ac:dyDescent="0.3">
      <c r="A21" s="172" t="s">
        <v>98</v>
      </c>
      <c r="B21" s="173">
        <f>SUM(C21:E21)</f>
        <v>1200</v>
      </c>
      <c r="C21" s="53">
        <v>400</v>
      </c>
      <c r="D21" s="53">
        <v>400</v>
      </c>
      <c r="E21" s="55">
        <v>400</v>
      </c>
    </row>
    <row r="22" spans="1:5" ht="39.6" customHeight="1" x14ac:dyDescent="0.3">
      <c r="A22" s="178" t="s">
        <v>96</v>
      </c>
      <c r="B22" s="181" t="s">
        <v>134</v>
      </c>
      <c r="C22" s="182"/>
      <c r="D22" s="182"/>
      <c r="E22" s="183"/>
    </row>
    <row r="23" spans="1:5" ht="34.9" customHeight="1" x14ac:dyDescent="0.3">
      <c r="A23" s="179"/>
      <c r="B23" s="189" t="s">
        <v>135</v>
      </c>
      <c r="C23" s="190"/>
      <c r="D23" s="190"/>
      <c r="E23" s="191"/>
    </row>
    <row r="24" spans="1:5" ht="29.35" customHeight="1" x14ac:dyDescent="0.3">
      <c r="A24" s="179"/>
      <c r="B24" s="189" t="s">
        <v>136</v>
      </c>
      <c r="C24" s="190"/>
      <c r="D24" s="190"/>
      <c r="E24" s="191"/>
    </row>
    <row r="25" spans="1:5" ht="39.6" customHeight="1" x14ac:dyDescent="0.3">
      <c r="A25" s="179"/>
      <c r="B25" s="189" t="s">
        <v>137</v>
      </c>
      <c r="C25" s="190"/>
      <c r="D25" s="190"/>
      <c r="E25" s="191"/>
    </row>
    <row r="26" spans="1:5" ht="39.6" customHeight="1" x14ac:dyDescent="0.3">
      <c r="A26" s="179"/>
      <c r="B26" s="189" t="s">
        <v>138</v>
      </c>
      <c r="C26" s="190"/>
      <c r="D26" s="190"/>
      <c r="E26" s="191"/>
    </row>
    <row r="27" spans="1:5" ht="39.6" customHeight="1" x14ac:dyDescent="0.3">
      <c r="A27" s="179"/>
      <c r="B27" s="189" t="s">
        <v>139</v>
      </c>
      <c r="C27" s="190"/>
      <c r="D27" s="190"/>
      <c r="E27" s="191"/>
    </row>
    <row r="28" spans="1:5" ht="31.15" customHeight="1" x14ac:dyDescent="0.3">
      <c r="A28" s="179"/>
      <c r="B28" s="189" t="s">
        <v>140</v>
      </c>
      <c r="C28" s="190"/>
      <c r="D28" s="190"/>
      <c r="E28" s="191"/>
    </row>
    <row r="29" spans="1:5" ht="28.95" customHeight="1" x14ac:dyDescent="0.3">
      <c r="A29" s="179"/>
      <c r="B29" s="189" t="s">
        <v>141</v>
      </c>
      <c r="C29" s="190"/>
      <c r="D29" s="190"/>
      <c r="E29" s="191"/>
    </row>
    <row r="30" spans="1:5" ht="26.45" customHeight="1" x14ac:dyDescent="0.3">
      <c r="A30" s="179"/>
      <c r="B30" s="189" t="s">
        <v>142</v>
      </c>
      <c r="C30" s="190"/>
      <c r="D30" s="190"/>
      <c r="E30" s="191"/>
    </row>
    <row r="31" spans="1:5" ht="28.25" customHeight="1" x14ac:dyDescent="0.3">
      <c r="A31" s="179"/>
      <c r="B31" s="189" t="s">
        <v>143</v>
      </c>
      <c r="C31" s="190"/>
      <c r="D31" s="190"/>
      <c r="E31" s="191"/>
    </row>
    <row r="32" spans="1:5" ht="39.6" customHeight="1" x14ac:dyDescent="0.3">
      <c r="A32" s="179"/>
      <c r="B32" s="189" t="s">
        <v>144</v>
      </c>
      <c r="C32" s="190"/>
      <c r="D32" s="190"/>
      <c r="E32" s="191"/>
    </row>
    <row r="33" spans="1:5" ht="31.15" customHeight="1" x14ac:dyDescent="0.3">
      <c r="A33" s="179"/>
      <c r="B33" s="181" t="s">
        <v>145</v>
      </c>
      <c r="C33" s="182"/>
      <c r="D33" s="182"/>
      <c r="E33" s="183"/>
    </row>
    <row r="34" spans="1:5" ht="39.6" customHeight="1" x14ac:dyDescent="0.3">
      <c r="A34" s="179"/>
      <c r="B34" s="181" t="s">
        <v>146</v>
      </c>
      <c r="C34" s="182"/>
      <c r="D34" s="182"/>
      <c r="E34" s="183"/>
    </row>
    <row r="35" spans="1:5" ht="45.7" customHeight="1" thickBot="1" x14ac:dyDescent="0.35">
      <c r="A35" s="180"/>
      <c r="B35" s="186" t="s">
        <v>147</v>
      </c>
      <c r="C35" s="187"/>
      <c r="D35" s="187"/>
      <c r="E35" s="188"/>
    </row>
    <row r="36" spans="1:5" ht="17.75" x14ac:dyDescent="0.35">
      <c r="A36" s="34"/>
      <c r="B36" s="34"/>
      <c r="C36" s="34"/>
      <c r="D36" s="34"/>
      <c r="E36" s="34"/>
    </row>
    <row r="37" spans="1:5" ht="17.75" x14ac:dyDescent="0.35">
      <c r="A37" s="34"/>
      <c r="B37" s="34"/>
      <c r="C37" s="34"/>
      <c r="D37" s="34"/>
      <c r="E37" s="34"/>
    </row>
    <row r="38" spans="1:5" ht="17.75" x14ac:dyDescent="0.35">
      <c r="A38" s="34"/>
      <c r="B38" s="34"/>
      <c r="C38" s="34"/>
      <c r="D38" s="34"/>
      <c r="E38" s="34"/>
    </row>
    <row r="39" spans="1:5" ht="17.75" x14ac:dyDescent="0.35">
      <c r="A39" s="34"/>
      <c r="B39" s="34"/>
      <c r="C39" s="34"/>
      <c r="D39" s="34"/>
      <c r="E39" s="34"/>
    </row>
    <row r="40" spans="1:5" ht="17.75" x14ac:dyDescent="0.35">
      <c r="A40" s="34"/>
      <c r="B40" s="34"/>
      <c r="C40" s="34"/>
      <c r="D40" s="34"/>
      <c r="E40" s="34"/>
    </row>
    <row r="41" spans="1:5" ht="17.75" x14ac:dyDescent="0.35">
      <c r="A41" s="34"/>
      <c r="B41" s="34"/>
      <c r="C41" s="34"/>
      <c r="D41" s="34"/>
      <c r="E41" s="34"/>
    </row>
  </sheetData>
  <mergeCells count="29">
    <mergeCell ref="B13:E13"/>
    <mergeCell ref="B14:E14"/>
    <mergeCell ref="D1:E1"/>
    <mergeCell ref="B15:E15"/>
    <mergeCell ref="A4:E4"/>
    <mergeCell ref="A5:E5"/>
    <mergeCell ref="A6:E6"/>
    <mergeCell ref="B8:E8"/>
    <mergeCell ref="B9:E9"/>
    <mergeCell ref="A10:A12"/>
    <mergeCell ref="B10:E10"/>
    <mergeCell ref="B11:E11"/>
    <mergeCell ref="B12:E12"/>
    <mergeCell ref="A22:A35"/>
    <mergeCell ref="B34:E34"/>
    <mergeCell ref="B16:E16"/>
    <mergeCell ref="B22:E22"/>
    <mergeCell ref="B35:E35"/>
    <mergeCell ref="B30:E30"/>
    <mergeCell ref="B23:E23"/>
    <mergeCell ref="B24:E24"/>
    <mergeCell ref="B29:E29"/>
    <mergeCell ref="B25:E25"/>
    <mergeCell ref="B26:E26"/>
    <mergeCell ref="B33:E33"/>
    <mergeCell ref="B32:E32"/>
    <mergeCell ref="B27:E27"/>
    <mergeCell ref="B28:E28"/>
    <mergeCell ref="B31:E31"/>
  </mergeCells>
  <phoneticPr fontId="19" type="noConversion"/>
  <pageMargins left="0.51181102362204722" right="0.31496062992125984" top="0.35433070866141736" bottom="0.35433070866141736" header="0.31496062992125984" footer="0.31496062992125984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T49"/>
  <sheetViews>
    <sheetView showZeros="0" zoomScale="70" zoomScaleNormal="70" workbookViewId="0">
      <selection activeCell="D3" sqref="D3:K3"/>
    </sheetView>
  </sheetViews>
  <sheetFormatPr defaultColWidth="9" defaultRowHeight="15.55" x14ac:dyDescent="0.3"/>
  <cols>
    <col min="1" max="1" width="3.90625" style="16" customWidth="1"/>
    <col min="2" max="2" width="56.08984375" style="74" customWidth="1"/>
    <col min="3" max="3" width="11" style="16" customWidth="1"/>
    <col min="4" max="5" width="10.7265625" style="16" customWidth="1"/>
    <col min="6" max="6" width="13.7265625" style="16" customWidth="1"/>
    <col min="7" max="8" width="10.90625" style="16" customWidth="1"/>
    <col min="9" max="9" width="9.90625" style="16" customWidth="1"/>
    <col min="10" max="11" width="10.7265625" style="16" customWidth="1"/>
    <col min="12" max="12" width="13.08984375" style="16" customWidth="1"/>
    <col min="13" max="14" width="7.7265625" style="16" customWidth="1"/>
    <col min="15" max="15" width="12.7265625" style="16" customWidth="1"/>
    <col min="16" max="17" width="10.7265625" style="16" customWidth="1"/>
    <col min="18" max="18" width="14" style="16" customWidth="1"/>
    <col min="19" max="20" width="7.6328125" style="16" customWidth="1"/>
    <col min="21" max="16384" width="9" style="16"/>
  </cols>
  <sheetData>
    <row r="1" spans="1:20" x14ac:dyDescent="0.3">
      <c r="P1" s="211" t="s">
        <v>100</v>
      </c>
      <c r="Q1" s="211"/>
      <c r="R1" s="211"/>
      <c r="S1" s="211"/>
      <c r="T1" s="211"/>
    </row>
    <row r="2" spans="1:20" x14ac:dyDescent="0.3">
      <c r="P2" s="16" t="s">
        <v>101</v>
      </c>
      <c r="Q2" s="16" t="s">
        <v>82</v>
      </c>
      <c r="S2" s="16" t="s">
        <v>83</v>
      </c>
    </row>
    <row r="3" spans="1:20" ht="19.95" x14ac:dyDescent="0.3">
      <c r="B3" s="75"/>
      <c r="C3" s="48"/>
      <c r="D3" s="223" t="s">
        <v>102</v>
      </c>
      <c r="E3" s="223"/>
      <c r="F3" s="223"/>
      <c r="G3" s="223"/>
      <c r="H3" s="223"/>
      <c r="I3" s="223"/>
      <c r="J3" s="223"/>
      <c r="K3" s="223"/>
      <c r="L3" s="48"/>
      <c r="M3" s="48"/>
      <c r="N3" s="48"/>
      <c r="O3" s="18"/>
      <c r="R3" s="48"/>
      <c r="S3" s="48"/>
      <c r="T3" s="48"/>
    </row>
    <row r="4" spans="1:20" ht="15.8" customHeight="1" x14ac:dyDescent="0.3">
      <c r="B4" s="75"/>
      <c r="C4" s="48"/>
      <c r="D4" s="48"/>
      <c r="E4" s="48"/>
      <c r="F4" s="48" t="s">
        <v>103</v>
      </c>
      <c r="G4" s="224" t="s">
        <v>104</v>
      </c>
      <c r="H4" s="224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</row>
    <row r="5" spans="1:20" ht="16.100000000000001" thickBot="1" x14ac:dyDescent="0.35">
      <c r="A5" s="49"/>
      <c r="B5" s="76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</row>
    <row r="6" spans="1:20" s="5" customFormat="1" ht="12.75" x14ac:dyDescent="0.3">
      <c r="A6" s="212" t="s">
        <v>3</v>
      </c>
      <c r="B6" s="77"/>
      <c r="C6" s="214" t="s">
        <v>105</v>
      </c>
      <c r="D6" s="214"/>
      <c r="E6" s="214"/>
      <c r="F6" s="214"/>
      <c r="G6" s="214"/>
      <c r="H6" s="215"/>
      <c r="I6" s="212" t="s">
        <v>106</v>
      </c>
      <c r="J6" s="209"/>
      <c r="K6" s="209"/>
      <c r="L6" s="209"/>
      <c r="M6" s="209"/>
      <c r="N6" s="210"/>
      <c r="O6" s="216" t="s">
        <v>107</v>
      </c>
      <c r="P6" s="214"/>
      <c r="Q6" s="214"/>
      <c r="R6" s="214"/>
      <c r="S6" s="214"/>
      <c r="T6" s="215"/>
    </row>
    <row r="7" spans="1:20" s="5" customFormat="1" ht="50.95" x14ac:dyDescent="0.3">
      <c r="A7" s="213"/>
      <c r="B7" s="78" t="s">
        <v>108</v>
      </c>
      <c r="C7" s="50" t="s">
        <v>109</v>
      </c>
      <c r="D7" s="38" t="s">
        <v>7</v>
      </c>
      <c r="E7" s="38" t="s">
        <v>8</v>
      </c>
      <c r="F7" s="38" t="s">
        <v>6</v>
      </c>
      <c r="G7" s="38" t="s">
        <v>110</v>
      </c>
      <c r="H7" s="39" t="s">
        <v>9</v>
      </c>
      <c r="I7" s="51" t="s">
        <v>109</v>
      </c>
      <c r="J7" s="38" t="s">
        <v>7</v>
      </c>
      <c r="K7" s="38" t="s">
        <v>8</v>
      </c>
      <c r="L7" s="38" t="s">
        <v>6</v>
      </c>
      <c r="M7" s="38" t="s">
        <v>110</v>
      </c>
      <c r="N7" s="39" t="s">
        <v>9</v>
      </c>
      <c r="O7" s="51" t="s">
        <v>109</v>
      </c>
      <c r="P7" s="38" t="s">
        <v>7</v>
      </c>
      <c r="Q7" s="38" t="s">
        <v>8</v>
      </c>
      <c r="R7" s="38" t="s">
        <v>6</v>
      </c>
      <c r="S7" s="38" t="s">
        <v>110</v>
      </c>
      <c r="T7" s="39" t="s">
        <v>9</v>
      </c>
    </row>
    <row r="8" spans="1:20" s="5" customFormat="1" ht="48.05" customHeight="1" thickBot="1" x14ac:dyDescent="0.35">
      <c r="A8" s="43"/>
      <c r="B8" s="225" t="s">
        <v>12</v>
      </c>
      <c r="C8" s="226"/>
      <c r="D8" s="226"/>
      <c r="E8" s="226"/>
      <c r="F8" s="226"/>
      <c r="G8" s="226"/>
      <c r="H8" s="226"/>
      <c r="I8" s="226"/>
      <c r="J8" s="226"/>
      <c r="K8" s="226"/>
      <c r="L8" s="226"/>
      <c r="M8" s="226"/>
      <c r="N8" s="226"/>
      <c r="O8" s="226"/>
      <c r="P8" s="226"/>
      <c r="Q8" s="226"/>
      <c r="R8" s="226"/>
      <c r="S8" s="226"/>
      <c r="T8" s="227"/>
    </row>
    <row r="9" spans="1:20" ht="31.05" x14ac:dyDescent="0.3">
      <c r="A9" s="36"/>
      <c r="B9" s="79" t="s">
        <v>13</v>
      </c>
      <c r="C9" s="52">
        <f>SUM(D9:H9)</f>
        <v>1792.8</v>
      </c>
      <c r="D9" s="45"/>
      <c r="E9" s="45"/>
      <c r="F9" s="68">
        <v>1792.8</v>
      </c>
      <c r="G9" s="45"/>
      <c r="H9" s="46"/>
      <c r="I9" s="54">
        <f>SUM(J9:N9)</f>
        <v>0</v>
      </c>
      <c r="J9" s="53"/>
      <c r="K9" s="53"/>
      <c r="L9" s="45"/>
      <c r="M9" s="53"/>
      <c r="N9" s="55"/>
      <c r="O9" s="54">
        <f>SUM(P9:T9)</f>
        <v>-1792.8</v>
      </c>
      <c r="P9" s="53">
        <f t="shared" ref="P9:T11" si="0">J9-D9</f>
        <v>0</v>
      </c>
      <c r="Q9" s="53">
        <f t="shared" si="0"/>
        <v>0</v>
      </c>
      <c r="R9" s="53">
        <f t="shared" si="0"/>
        <v>-1792.8</v>
      </c>
      <c r="S9" s="53">
        <f t="shared" si="0"/>
        <v>0</v>
      </c>
      <c r="T9" s="55">
        <f t="shared" si="0"/>
        <v>0</v>
      </c>
    </row>
    <row r="10" spans="1:20" ht="31.05" x14ac:dyDescent="0.3">
      <c r="A10" s="60"/>
      <c r="B10" s="80" t="s">
        <v>14</v>
      </c>
      <c r="C10" s="52">
        <f t="shared" ref="C10:C38" si="1">SUM(D10:H10)</f>
        <v>0</v>
      </c>
      <c r="D10" s="62"/>
      <c r="E10" s="62"/>
      <c r="F10" s="62"/>
      <c r="G10" s="62"/>
      <c r="H10" s="63"/>
      <c r="I10" s="64"/>
      <c r="J10" s="65"/>
      <c r="K10" s="65"/>
      <c r="L10" s="62"/>
      <c r="M10" s="65"/>
      <c r="N10" s="66"/>
      <c r="O10" s="54">
        <f>SUM(P10:T10)</f>
        <v>0</v>
      </c>
      <c r="P10" s="53">
        <f t="shared" si="0"/>
        <v>0</v>
      </c>
      <c r="Q10" s="53">
        <f t="shared" si="0"/>
        <v>0</v>
      </c>
      <c r="R10" s="53">
        <f t="shared" si="0"/>
        <v>0</v>
      </c>
      <c r="S10" s="53">
        <f t="shared" si="0"/>
        <v>0</v>
      </c>
      <c r="T10" s="55">
        <f t="shared" si="0"/>
        <v>0</v>
      </c>
    </row>
    <row r="11" spans="1:20" ht="31.6" thickBot="1" x14ac:dyDescent="0.35">
      <c r="A11" s="60"/>
      <c r="B11" s="81" t="s">
        <v>15</v>
      </c>
      <c r="C11" s="61">
        <f t="shared" si="1"/>
        <v>0</v>
      </c>
      <c r="D11" s="62"/>
      <c r="E11" s="62"/>
      <c r="F11" s="62"/>
      <c r="G11" s="62"/>
      <c r="H11" s="63"/>
      <c r="I11" s="64"/>
      <c r="J11" s="65"/>
      <c r="K11" s="65"/>
      <c r="L11" s="62"/>
      <c r="M11" s="65"/>
      <c r="N11" s="66"/>
      <c r="O11" s="64">
        <f>SUM(P11:T11)</f>
        <v>0</v>
      </c>
      <c r="P11" s="65">
        <f t="shared" si="0"/>
        <v>0</v>
      </c>
      <c r="Q11" s="65">
        <f t="shared" si="0"/>
        <v>0</v>
      </c>
      <c r="R11" s="65">
        <f t="shared" si="0"/>
        <v>0</v>
      </c>
      <c r="S11" s="65">
        <f t="shared" si="0"/>
        <v>0</v>
      </c>
      <c r="T11" s="66">
        <f t="shared" si="0"/>
        <v>0</v>
      </c>
    </row>
    <row r="12" spans="1:20" ht="34.5" customHeight="1" thickBot="1" x14ac:dyDescent="0.35">
      <c r="A12" s="84"/>
      <c r="B12" s="85" t="s">
        <v>115</v>
      </c>
      <c r="C12" s="94">
        <f>SUM(C9:C11)</f>
        <v>1792.8</v>
      </c>
      <c r="D12" s="95">
        <f t="shared" ref="D12:T12" si="2">SUM(D9:D11)</f>
        <v>0</v>
      </c>
      <c r="E12" s="95">
        <f t="shared" si="2"/>
        <v>0</v>
      </c>
      <c r="F12" s="95">
        <f t="shared" si="2"/>
        <v>1792.8</v>
      </c>
      <c r="G12" s="95">
        <f t="shared" si="2"/>
        <v>0</v>
      </c>
      <c r="H12" s="96">
        <f t="shared" si="2"/>
        <v>0</v>
      </c>
      <c r="I12" s="94">
        <f t="shared" si="2"/>
        <v>0</v>
      </c>
      <c r="J12" s="95">
        <f t="shared" si="2"/>
        <v>0</v>
      </c>
      <c r="K12" s="95">
        <f t="shared" si="2"/>
        <v>0</v>
      </c>
      <c r="L12" s="95">
        <f t="shared" si="2"/>
        <v>0</v>
      </c>
      <c r="M12" s="95">
        <f t="shared" si="2"/>
        <v>0</v>
      </c>
      <c r="N12" s="96">
        <f t="shared" si="2"/>
        <v>0</v>
      </c>
      <c r="O12" s="94">
        <f t="shared" si="2"/>
        <v>-1792.8</v>
      </c>
      <c r="P12" s="95">
        <f t="shared" si="2"/>
        <v>0</v>
      </c>
      <c r="Q12" s="95">
        <f t="shared" si="2"/>
        <v>0</v>
      </c>
      <c r="R12" s="95">
        <f t="shared" si="2"/>
        <v>-1792.8</v>
      </c>
      <c r="S12" s="95">
        <f t="shared" si="2"/>
        <v>0</v>
      </c>
      <c r="T12" s="96">
        <f t="shared" si="2"/>
        <v>0</v>
      </c>
    </row>
    <row r="13" spans="1:20" ht="23.95" customHeight="1" x14ac:dyDescent="0.3">
      <c r="A13" s="83"/>
      <c r="B13" s="228" t="s">
        <v>16</v>
      </c>
      <c r="C13" s="229"/>
      <c r="D13" s="229"/>
      <c r="E13" s="229"/>
      <c r="F13" s="229"/>
      <c r="G13" s="229"/>
      <c r="H13" s="229"/>
      <c r="I13" s="229"/>
      <c r="J13" s="229"/>
      <c r="K13" s="229"/>
      <c r="L13" s="229"/>
      <c r="M13" s="229"/>
      <c r="N13" s="229"/>
      <c r="O13" s="229"/>
      <c r="P13" s="229"/>
      <c r="Q13" s="229"/>
      <c r="R13" s="229"/>
      <c r="S13" s="229"/>
      <c r="T13" s="230"/>
    </row>
    <row r="14" spans="1:20" ht="43.5" customHeight="1" x14ac:dyDescent="0.3">
      <c r="A14" s="60"/>
      <c r="B14" s="80" t="s">
        <v>18</v>
      </c>
      <c r="C14" s="52">
        <f t="shared" si="1"/>
        <v>5200</v>
      </c>
      <c r="D14" s="67"/>
      <c r="E14" s="62"/>
      <c r="F14" s="67">
        <v>5200</v>
      </c>
      <c r="G14" s="62"/>
      <c r="H14" s="63"/>
      <c r="I14" s="64"/>
      <c r="J14" s="65"/>
      <c r="K14" s="65"/>
      <c r="L14" s="62"/>
      <c r="M14" s="65"/>
      <c r="N14" s="66"/>
      <c r="O14" s="54">
        <f t="shared" ref="O14:O38" si="3">SUM(P14:T14)</f>
        <v>-5200</v>
      </c>
      <c r="P14" s="53">
        <f t="shared" ref="P14:P38" si="4">J14-D14</f>
        <v>0</v>
      </c>
      <c r="Q14" s="53">
        <f t="shared" ref="Q14:Q38" si="5">K14-E14</f>
        <v>0</v>
      </c>
      <c r="R14" s="53">
        <f t="shared" ref="R14:R38" si="6">L14-F14</f>
        <v>-5200</v>
      </c>
      <c r="S14" s="53">
        <f t="shared" ref="S14:S38" si="7">M14-G14</f>
        <v>0</v>
      </c>
      <c r="T14" s="55">
        <f t="shared" ref="T14:T38" si="8">N14-H14</f>
        <v>0</v>
      </c>
    </row>
    <row r="15" spans="1:20" ht="31.05" x14ac:dyDescent="0.3">
      <c r="A15" s="60"/>
      <c r="B15" s="80" t="s">
        <v>19</v>
      </c>
      <c r="C15" s="52">
        <f t="shared" si="1"/>
        <v>1300</v>
      </c>
      <c r="D15" s="67"/>
      <c r="E15" s="62"/>
      <c r="F15" s="67">
        <v>1300</v>
      </c>
      <c r="G15" s="62"/>
      <c r="H15" s="63"/>
      <c r="I15" s="64"/>
      <c r="J15" s="65"/>
      <c r="K15" s="65"/>
      <c r="L15" s="62"/>
      <c r="M15" s="65"/>
      <c r="N15" s="66"/>
      <c r="O15" s="54">
        <f t="shared" si="3"/>
        <v>-1300</v>
      </c>
      <c r="P15" s="53">
        <f t="shared" si="4"/>
        <v>0</v>
      </c>
      <c r="Q15" s="53">
        <f t="shared" si="5"/>
        <v>0</v>
      </c>
      <c r="R15" s="53">
        <f t="shared" si="6"/>
        <v>-1300</v>
      </c>
      <c r="S15" s="53">
        <f t="shared" si="7"/>
        <v>0</v>
      </c>
      <c r="T15" s="55">
        <f t="shared" si="8"/>
        <v>0</v>
      </c>
    </row>
    <row r="16" spans="1:20" ht="31.05" x14ac:dyDescent="0.3">
      <c r="A16" s="60"/>
      <c r="B16" s="80" t="s">
        <v>20</v>
      </c>
      <c r="C16" s="52">
        <f t="shared" si="1"/>
        <v>1600</v>
      </c>
      <c r="D16" s="67"/>
      <c r="E16" s="62"/>
      <c r="F16" s="67">
        <v>1600</v>
      </c>
      <c r="G16" s="62"/>
      <c r="H16" s="63"/>
      <c r="I16" s="64"/>
      <c r="J16" s="65"/>
      <c r="K16" s="65"/>
      <c r="L16" s="62"/>
      <c r="M16" s="65"/>
      <c r="N16" s="66"/>
      <c r="O16" s="54">
        <f t="shared" si="3"/>
        <v>-1600</v>
      </c>
      <c r="P16" s="53">
        <f t="shared" si="4"/>
        <v>0</v>
      </c>
      <c r="Q16" s="53">
        <f t="shared" si="5"/>
        <v>0</v>
      </c>
      <c r="R16" s="53">
        <f t="shared" si="6"/>
        <v>-1600</v>
      </c>
      <c r="S16" s="53">
        <f t="shared" si="7"/>
        <v>0</v>
      </c>
      <c r="T16" s="55">
        <f t="shared" si="8"/>
        <v>0</v>
      </c>
    </row>
    <row r="17" spans="1:20" x14ac:dyDescent="0.3">
      <c r="A17" s="60"/>
      <c r="B17" s="80" t="s">
        <v>21</v>
      </c>
      <c r="C17" s="52">
        <f t="shared" si="1"/>
        <v>400</v>
      </c>
      <c r="D17" s="67"/>
      <c r="E17" s="62"/>
      <c r="F17" s="67">
        <v>400</v>
      </c>
      <c r="G17" s="62"/>
      <c r="H17" s="63"/>
      <c r="I17" s="64"/>
      <c r="J17" s="65"/>
      <c r="K17" s="65"/>
      <c r="L17" s="62"/>
      <c r="M17" s="65"/>
      <c r="N17" s="66"/>
      <c r="O17" s="54">
        <f t="shared" si="3"/>
        <v>-400</v>
      </c>
      <c r="P17" s="53">
        <f t="shared" si="4"/>
        <v>0</v>
      </c>
      <c r="Q17" s="53">
        <f t="shared" si="5"/>
        <v>0</v>
      </c>
      <c r="R17" s="53">
        <f t="shared" si="6"/>
        <v>-400</v>
      </c>
      <c r="S17" s="53">
        <f t="shared" si="7"/>
        <v>0</v>
      </c>
      <c r="T17" s="55">
        <f t="shared" si="8"/>
        <v>0</v>
      </c>
    </row>
    <row r="18" spans="1:20" ht="31.05" x14ac:dyDescent="0.3">
      <c r="A18" s="60"/>
      <c r="B18" s="80" t="s">
        <v>22</v>
      </c>
      <c r="C18" s="52">
        <f t="shared" si="1"/>
        <v>53851.7</v>
      </c>
      <c r="D18" s="67"/>
      <c r="E18" s="62"/>
      <c r="F18" s="67">
        <v>53851.7</v>
      </c>
      <c r="G18" s="62"/>
      <c r="H18" s="63"/>
      <c r="I18" s="64"/>
      <c r="J18" s="65"/>
      <c r="K18" s="65"/>
      <c r="L18" s="62"/>
      <c r="M18" s="65"/>
      <c r="N18" s="66"/>
      <c r="O18" s="54">
        <f t="shared" si="3"/>
        <v>-53851.7</v>
      </c>
      <c r="P18" s="53">
        <f t="shared" si="4"/>
        <v>0</v>
      </c>
      <c r="Q18" s="53">
        <f t="shared" si="5"/>
        <v>0</v>
      </c>
      <c r="R18" s="53">
        <f t="shared" si="6"/>
        <v>-53851.7</v>
      </c>
      <c r="S18" s="53">
        <f t="shared" si="7"/>
        <v>0</v>
      </c>
      <c r="T18" s="55">
        <f t="shared" si="8"/>
        <v>0</v>
      </c>
    </row>
    <row r="19" spans="1:20" ht="46.55" x14ac:dyDescent="0.3">
      <c r="A19" s="60"/>
      <c r="B19" s="80" t="s">
        <v>25</v>
      </c>
      <c r="C19" s="52">
        <f t="shared" si="1"/>
        <v>2300</v>
      </c>
      <c r="D19" s="67"/>
      <c r="E19" s="62"/>
      <c r="F19" s="67">
        <v>2300</v>
      </c>
      <c r="G19" s="62"/>
      <c r="H19" s="63"/>
      <c r="I19" s="64"/>
      <c r="J19" s="65"/>
      <c r="K19" s="65"/>
      <c r="L19" s="62"/>
      <c r="M19" s="65"/>
      <c r="N19" s="66"/>
      <c r="O19" s="54">
        <f t="shared" si="3"/>
        <v>-2300</v>
      </c>
      <c r="P19" s="53">
        <f t="shared" si="4"/>
        <v>0</v>
      </c>
      <c r="Q19" s="53">
        <f t="shared" si="5"/>
        <v>0</v>
      </c>
      <c r="R19" s="53">
        <f t="shared" si="6"/>
        <v>-2300</v>
      </c>
      <c r="S19" s="53">
        <f t="shared" si="7"/>
        <v>0</v>
      </c>
      <c r="T19" s="55">
        <f t="shared" si="8"/>
        <v>0</v>
      </c>
    </row>
    <row r="20" spans="1:20" ht="46.55" x14ac:dyDescent="0.3">
      <c r="A20" s="60"/>
      <c r="B20" s="80" t="s">
        <v>26</v>
      </c>
      <c r="C20" s="52">
        <f t="shared" si="1"/>
        <v>1000</v>
      </c>
      <c r="D20" s="67"/>
      <c r="E20" s="62"/>
      <c r="F20" s="67">
        <v>1000</v>
      </c>
      <c r="G20" s="62"/>
      <c r="H20" s="63"/>
      <c r="I20" s="64"/>
      <c r="J20" s="65"/>
      <c r="K20" s="65"/>
      <c r="L20" s="62"/>
      <c r="M20" s="65"/>
      <c r="N20" s="66"/>
      <c r="O20" s="54">
        <f t="shared" si="3"/>
        <v>-1000</v>
      </c>
      <c r="P20" s="53">
        <f t="shared" si="4"/>
        <v>0</v>
      </c>
      <c r="Q20" s="53">
        <f t="shared" si="5"/>
        <v>0</v>
      </c>
      <c r="R20" s="53">
        <f t="shared" si="6"/>
        <v>-1000</v>
      </c>
      <c r="S20" s="53">
        <f t="shared" si="7"/>
        <v>0</v>
      </c>
      <c r="T20" s="55">
        <f t="shared" si="8"/>
        <v>0</v>
      </c>
    </row>
    <row r="21" spans="1:20" ht="46.55" x14ac:dyDescent="0.3">
      <c r="A21" s="60"/>
      <c r="B21" s="80" t="s">
        <v>27</v>
      </c>
      <c r="C21" s="52">
        <f t="shared" si="1"/>
        <v>28985.9</v>
      </c>
      <c r="D21" s="67"/>
      <c r="E21" s="62"/>
      <c r="F21" s="67">
        <v>28985.9</v>
      </c>
      <c r="G21" s="62"/>
      <c r="H21" s="63"/>
      <c r="I21" s="64"/>
      <c r="J21" s="65"/>
      <c r="K21" s="65"/>
      <c r="L21" s="62"/>
      <c r="M21" s="65"/>
      <c r="N21" s="66"/>
      <c r="O21" s="54">
        <f t="shared" si="3"/>
        <v>-28985.9</v>
      </c>
      <c r="P21" s="53">
        <f t="shared" si="4"/>
        <v>0</v>
      </c>
      <c r="Q21" s="53">
        <f t="shared" si="5"/>
        <v>0</v>
      </c>
      <c r="R21" s="53">
        <f t="shared" si="6"/>
        <v>-28985.9</v>
      </c>
      <c r="S21" s="53">
        <f t="shared" si="7"/>
        <v>0</v>
      </c>
      <c r="T21" s="55">
        <f t="shared" si="8"/>
        <v>0</v>
      </c>
    </row>
    <row r="22" spans="1:20" x14ac:dyDescent="0.3">
      <c r="A22" s="60"/>
      <c r="B22" s="80" t="s">
        <v>28</v>
      </c>
      <c r="C22" s="52">
        <f t="shared" si="1"/>
        <v>4000</v>
      </c>
      <c r="D22" s="67"/>
      <c r="E22" s="62"/>
      <c r="F22" s="67">
        <v>4000</v>
      </c>
      <c r="G22" s="62"/>
      <c r="H22" s="63"/>
      <c r="I22" s="64"/>
      <c r="J22" s="65"/>
      <c r="K22" s="65"/>
      <c r="L22" s="62"/>
      <c r="M22" s="65"/>
      <c r="N22" s="66"/>
      <c r="O22" s="54">
        <f t="shared" si="3"/>
        <v>-4000</v>
      </c>
      <c r="P22" s="53">
        <f t="shared" si="4"/>
        <v>0</v>
      </c>
      <c r="Q22" s="53">
        <f t="shared" si="5"/>
        <v>0</v>
      </c>
      <c r="R22" s="53">
        <f t="shared" si="6"/>
        <v>-4000</v>
      </c>
      <c r="S22" s="53">
        <f t="shared" si="7"/>
        <v>0</v>
      </c>
      <c r="T22" s="55">
        <f t="shared" si="8"/>
        <v>0</v>
      </c>
    </row>
    <row r="23" spans="1:20" ht="31.05" x14ac:dyDescent="0.3">
      <c r="A23" s="60"/>
      <c r="B23" s="80" t="s">
        <v>29</v>
      </c>
      <c r="C23" s="52">
        <f t="shared" si="1"/>
        <v>365</v>
      </c>
      <c r="D23" s="67"/>
      <c r="E23" s="62"/>
      <c r="F23" s="67">
        <v>365</v>
      </c>
      <c r="G23" s="62"/>
      <c r="H23" s="63"/>
      <c r="I23" s="64"/>
      <c r="J23" s="65"/>
      <c r="K23" s="65"/>
      <c r="L23" s="62"/>
      <c r="M23" s="65"/>
      <c r="N23" s="66"/>
      <c r="O23" s="54">
        <f t="shared" si="3"/>
        <v>-365</v>
      </c>
      <c r="P23" s="53">
        <f t="shared" si="4"/>
        <v>0</v>
      </c>
      <c r="Q23" s="53">
        <f t="shared" si="5"/>
        <v>0</v>
      </c>
      <c r="R23" s="53">
        <f t="shared" si="6"/>
        <v>-365</v>
      </c>
      <c r="S23" s="53">
        <f t="shared" si="7"/>
        <v>0</v>
      </c>
      <c r="T23" s="55">
        <f t="shared" si="8"/>
        <v>0</v>
      </c>
    </row>
    <row r="24" spans="1:20" x14ac:dyDescent="0.3">
      <c r="A24" s="60"/>
      <c r="B24" s="80" t="s">
        <v>30</v>
      </c>
      <c r="C24" s="52">
        <f t="shared" si="1"/>
        <v>310</v>
      </c>
      <c r="D24" s="67"/>
      <c r="E24" s="62"/>
      <c r="F24" s="67">
        <v>310</v>
      </c>
      <c r="G24" s="62"/>
      <c r="H24" s="63"/>
      <c r="I24" s="64"/>
      <c r="J24" s="65"/>
      <c r="K24" s="65"/>
      <c r="L24" s="62"/>
      <c r="M24" s="65"/>
      <c r="N24" s="66"/>
      <c r="O24" s="54">
        <f t="shared" si="3"/>
        <v>-310</v>
      </c>
      <c r="P24" s="53">
        <f t="shared" si="4"/>
        <v>0</v>
      </c>
      <c r="Q24" s="53">
        <f t="shared" si="5"/>
        <v>0</v>
      </c>
      <c r="R24" s="53">
        <f t="shared" si="6"/>
        <v>-310</v>
      </c>
      <c r="S24" s="53">
        <f t="shared" si="7"/>
        <v>0</v>
      </c>
      <c r="T24" s="55">
        <f t="shared" si="8"/>
        <v>0</v>
      </c>
    </row>
    <row r="25" spans="1:20" x14ac:dyDescent="0.3">
      <c r="A25" s="60"/>
      <c r="B25" s="80" t="s">
        <v>31</v>
      </c>
      <c r="C25" s="52">
        <f t="shared" si="1"/>
        <v>40</v>
      </c>
      <c r="D25" s="67"/>
      <c r="E25" s="62"/>
      <c r="F25" s="67">
        <v>40</v>
      </c>
      <c r="G25" s="62"/>
      <c r="H25" s="63"/>
      <c r="I25" s="64"/>
      <c r="J25" s="65"/>
      <c r="K25" s="65"/>
      <c r="L25" s="62"/>
      <c r="M25" s="65"/>
      <c r="N25" s="66"/>
      <c r="O25" s="54">
        <f t="shared" si="3"/>
        <v>-40</v>
      </c>
      <c r="P25" s="53">
        <f t="shared" si="4"/>
        <v>0</v>
      </c>
      <c r="Q25" s="53">
        <f t="shared" si="5"/>
        <v>0</v>
      </c>
      <c r="R25" s="53">
        <f t="shared" si="6"/>
        <v>-40</v>
      </c>
      <c r="S25" s="53">
        <f t="shared" si="7"/>
        <v>0</v>
      </c>
      <c r="T25" s="55">
        <f t="shared" si="8"/>
        <v>0</v>
      </c>
    </row>
    <row r="26" spans="1:20" ht="62.05" x14ac:dyDescent="0.3">
      <c r="A26" s="60"/>
      <c r="B26" s="80" t="s">
        <v>32</v>
      </c>
      <c r="C26" s="52">
        <f t="shared" si="1"/>
        <v>741.2</v>
      </c>
      <c r="D26" s="67"/>
      <c r="E26" s="62"/>
      <c r="F26" s="67">
        <v>741.2</v>
      </c>
      <c r="G26" s="62"/>
      <c r="H26" s="63"/>
      <c r="I26" s="64"/>
      <c r="J26" s="65"/>
      <c r="K26" s="65"/>
      <c r="L26" s="62"/>
      <c r="M26" s="65"/>
      <c r="N26" s="66"/>
      <c r="O26" s="54">
        <f t="shared" si="3"/>
        <v>-741.2</v>
      </c>
      <c r="P26" s="53">
        <f t="shared" si="4"/>
        <v>0</v>
      </c>
      <c r="Q26" s="53">
        <f t="shared" si="5"/>
        <v>0</v>
      </c>
      <c r="R26" s="53">
        <f t="shared" si="6"/>
        <v>-741.2</v>
      </c>
      <c r="S26" s="53">
        <f t="shared" si="7"/>
        <v>0</v>
      </c>
      <c r="T26" s="55">
        <f t="shared" si="8"/>
        <v>0</v>
      </c>
    </row>
    <row r="27" spans="1:20" ht="31.05" x14ac:dyDescent="0.3">
      <c r="A27" s="60"/>
      <c r="B27" s="80" t="s">
        <v>33</v>
      </c>
      <c r="C27" s="52">
        <f t="shared" si="1"/>
        <v>126.6</v>
      </c>
      <c r="D27" s="67"/>
      <c r="E27" s="62"/>
      <c r="F27" s="67">
        <v>126.6</v>
      </c>
      <c r="G27" s="62"/>
      <c r="H27" s="63"/>
      <c r="I27" s="64"/>
      <c r="J27" s="65"/>
      <c r="K27" s="65"/>
      <c r="L27" s="62"/>
      <c r="M27" s="65"/>
      <c r="N27" s="66"/>
      <c r="O27" s="54">
        <f t="shared" si="3"/>
        <v>-126.6</v>
      </c>
      <c r="P27" s="53">
        <f t="shared" si="4"/>
        <v>0</v>
      </c>
      <c r="Q27" s="53">
        <f t="shared" si="5"/>
        <v>0</v>
      </c>
      <c r="R27" s="53">
        <f t="shared" si="6"/>
        <v>-126.6</v>
      </c>
      <c r="S27" s="53">
        <f t="shared" si="7"/>
        <v>0</v>
      </c>
      <c r="T27" s="55">
        <f t="shared" si="8"/>
        <v>0</v>
      </c>
    </row>
    <row r="28" spans="1:20" ht="31.05" x14ac:dyDescent="0.3">
      <c r="A28" s="60"/>
      <c r="B28" s="80" t="s">
        <v>34</v>
      </c>
      <c r="C28" s="52">
        <f t="shared" si="1"/>
        <v>1041</v>
      </c>
      <c r="D28" s="67"/>
      <c r="E28" s="62"/>
      <c r="F28" s="67">
        <v>1041</v>
      </c>
      <c r="G28" s="62"/>
      <c r="H28" s="63"/>
      <c r="I28" s="64"/>
      <c r="J28" s="65"/>
      <c r="K28" s="65"/>
      <c r="L28" s="62"/>
      <c r="M28" s="65"/>
      <c r="N28" s="66"/>
      <c r="O28" s="54">
        <f t="shared" si="3"/>
        <v>-1041</v>
      </c>
      <c r="P28" s="53">
        <f t="shared" si="4"/>
        <v>0</v>
      </c>
      <c r="Q28" s="53">
        <f t="shared" si="5"/>
        <v>0</v>
      </c>
      <c r="R28" s="53">
        <f t="shared" si="6"/>
        <v>-1041</v>
      </c>
      <c r="S28" s="53">
        <f t="shared" si="7"/>
        <v>0</v>
      </c>
      <c r="T28" s="55">
        <f t="shared" si="8"/>
        <v>0</v>
      </c>
    </row>
    <row r="29" spans="1:20" ht="46.55" x14ac:dyDescent="0.3">
      <c r="A29" s="60"/>
      <c r="B29" s="80" t="s">
        <v>35</v>
      </c>
      <c r="C29" s="52">
        <f t="shared" si="1"/>
        <v>500</v>
      </c>
      <c r="D29" s="67"/>
      <c r="E29" s="62"/>
      <c r="F29" s="67">
        <v>500</v>
      </c>
      <c r="G29" s="62"/>
      <c r="H29" s="63"/>
      <c r="I29" s="64"/>
      <c r="J29" s="65"/>
      <c r="K29" s="65"/>
      <c r="L29" s="62"/>
      <c r="M29" s="65"/>
      <c r="N29" s="66"/>
      <c r="O29" s="54">
        <f t="shared" si="3"/>
        <v>-500</v>
      </c>
      <c r="P29" s="53">
        <f t="shared" si="4"/>
        <v>0</v>
      </c>
      <c r="Q29" s="53">
        <f t="shared" si="5"/>
        <v>0</v>
      </c>
      <c r="R29" s="53">
        <f t="shared" si="6"/>
        <v>-500</v>
      </c>
      <c r="S29" s="53">
        <f t="shared" si="7"/>
        <v>0</v>
      </c>
      <c r="T29" s="55">
        <f t="shared" si="8"/>
        <v>0</v>
      </c>
    </row>
    <row r="30" spans="1:20" ht="46.55" x14ac:dyDescent="0.3">
      <c r="A30" s="60"/>
      <c r="B30" s="80" t="s">
        <v>36</v>
      </c>
      <c r="C30" s="52">
        <f t="shared" si="1"/>
        <v>200</v>
      </c>
      <c r="D30" s="67"/>
      <c r="E30" s="62"/>
      <c r="F30" s="67">
        <v>200</v>
      </c>
      <c r="G30" s="62"/>
      <c r="H30" s="63"/>
      <c r="I30" s="64"/>
      <c r="J30" s="65"/>
      <c r="K30" s="65"/>
      <c r="L30" s="62"/>
      <c r="M30" s="65"/>
      <c r="N30" s="66"/>
      <c r="O30" s="54">
        <f t="shared" si="3"/>
        <v>-200</v>
      </c>
      <c r="P30" s="53">
        <f t="shared" si="4"/>
        <v>0</v>
      </c>
      <c r="Q30" s="53">
        <f t="shared" si="5"/>
        <v>0</v>
      </c>
      <c r="R30" s="53">
        <f t="shared" si="6"/>
        <v>-200</v>
      </c>
      <c r="S30" s="53">
        <f t="shared" si="7"/>
        <v>0</v>
      </c>
      <c r="T30" s="55">
        <f t="shared" si="8"/>
        <v>0</v>
      </c>
    </row>
    <row r="31" spans="1:20" ht="31.05" x14ac:dyDescent="0.3">
      <c r="A31" s="60"/>
      <c r="B31" s="80" t="s">
        <v>37</v>
      </c>
      <c r="C31" s="52">
        <f t="shared" si="1"/>
        <v>400</v>
      </c>
      <c r="D31" s="67"/>
      <c r="E31" s="62"/>
      <c r="F31" s="67">
        <v>400</v>
      </c>
      <c r="G31" s="62"/>
      <c r="H31" s="63"/>
      <c r="I31" s="64"/>
      <c r="J31" s="65"/>
      <c r="K31" s="65"/>
      <c r="L31" s="62"/>
      <c r="M31" s="65"/>
      <c r="N31" s="66"/>
      <c r="O31" s="54">
        <f t="shared" si="3"/>
        <v>-400</v>
      </c>
      <c r="P31" s="53">
        <f t="shared" si="4"/>
        <v>0</v>
      </c>
      <c r="Q31" s="53">
        <f t="shared" si="5"/>
        <v>0</v>
      </c>
      <c r="R31" s="53">
        <f t="shared" si="6"/>
        <v>-400</v>
      </c>
      <c r="S31" s="53">
        <f t="shared" si="7"/>
        <v>0</v>
      </c>
      <c r="T31" s="55">
        <f t="shared" si="8"/>
        <v>0</v>
      </c>
    </row>
    <row r="32" spans="1:20" ht="31.05" x14ac:dyDescent="0.3">
      <c r="A32" s="60"/>
      <c r="B32" s="80" t="s">
        <v>38</v>
      </c>
      <c r="C32" s="52">
        <f t="shared" si="1"/>
        <v>313.39999999999998</v>
      </c>
      <c r="D32" s="67"/>
      <c r="E32" s="62"/>
      <c r="F32" s="67">
        <v>313.39999999999998</v>
      </c>
      <c r="G32" s="62"/>
      <c r="H32" s="63"/>
      <c r="I32" s="64"/>
      <c r="J32" s="65"/>
      <c r="K32" s="65"/>
      <c r="L32" s="62"/>
      <c r="M32" s="65"/>
      <c r="N32" s="66"/>
      <c r="O32" s="54">
        <f t="shared" si="3"/>
        <v>-313.39999999999998</v>
      </c>
      <c r="P32" s="53">
        <f t="shared" si="4"/>
        <v>0</v>
      </c>
      <c r="Q32" s="53">
        <f t="shared" si="5"/>
        <v>0</v>
      </c>
      <c r="R32" s="53">
        <f t="shared" si="6"/>
        <v>-313.39999999999998</v>
      </c>
      <c r="S32" s="53">
        <f t="shared" si="7"/>
        <v>0</v>
      </c>
      <c r="T32" s="55">
        <f t="shared" si="8"/>
        <v>0</v>
      </c>
    </row>
    <row r="33" spans="1:20" ht="77.55" x14ac:dyDescent="0.3">
      <c r="A33" s="60"/>
      <c r="B33" s="81" t="s">
        <v>75</v>
      </c>
      <c r="C33" s="52">
        <f t="shared" si="1"/>
        <v>200</v>
      </c>
      <c r="D33" s="67"/>
      <c r="E33" s="62"/>
      <c r="F33" s="67">
        <v>200</v>
      </c>
      <c r="G33" s="62"/>
      <c r="H33" s="63"/>
      <c r="I33" s="64"/>
      <c r="J33" s="65"/>
      <c r="K33" s="65"/>
      <c r="L33" s="62"/>
      <c r="M33" s="65"/>
      <c r="N33" s="66"/>
      <c r="O33" s="54">
        <f t="shared" si="3"/>
        <v>-200</v>
      </c>
      <c r="P33" s="53">
        <f t="shared" si="4"/>
        <v>0</v>
      </c>
      <c r="Q33" s="53">
        <f t="shared" si="5"/>
        <v>0</v>
      </c>
      <c r="R33" s="53">
        <f t="shared" si="6"/>
        <v>-200</v>
      </c>
      <c r="S33" s="53">
        <f t="shared" si="7"/>
        <v>0</v>
      </c>
      <c r="T33" s="55">
        <f t="shared" si="8"/>
        <v>0</v>
      </c>
    </row>
    <row r="34" spans="1:20" ht="139.6" x14ac:dyDescent="0.3">
      <c r="A34" s="60"/>
      <c r="B34" s="81" t="s">
        <v>76</v>
      </c>
      <c r="C34" s="52">
        <f t="shared" si="1"/>
        <v>300</v>
      </c>
      <c r="D34" s="67"/>
      <c r="E34" s="62"/>
      <c r="F34" s="67">
        <v>300</v>
      </c>
      <c r="G34" s="62"/>
      <c r="H34" s="63"/>
      <c r="I34" s="64"/>
      <c r="J34" s="65"/>
      <c r="K34" s="65"/>
      <c r="L34" s="62"/>
      <c r="M34" s="65"/>
      <c r="N34" s="66"/>
      <c r="O34" s="54">
        <f t="shared" si="3"/>
        <v>-300</v>
      </c>
      <c r="P34" s="53">
        <f t="shared" si="4"/>
        <v>0</v>
      </c>
      <c r="Q34" s="53">
        <f t="shared" si="5"/>
        <v>0</v>
      </c>
      <c r="R34" s="53">
        <f t="shared" si="6"/>
        <v>-300</v>
      </c>
      <c r="S34" s="53">
        <f t="shared" si="7"/>
        <v>0</v>
      </c>
      <c r="T34" s="55">
        <f t="shared" si="8"/>
        <v>0</v>
      </c>
    </row>
    <row r="35" spans="1:20" ht="77.55" x14ac:dyDescent="0.3">
      <c r="A35" s="60"/>
      <c r="B35" s="81" t="s">
        <v>77</v>
      </c>
      <c r="C35" s="52">
        <f t="shared" si="1"/>
        <v>60</v>
      </c>
      <c r="D35" s="67"/>
      <c r="E35" s="62"/>
      <c r="F35" s="67">
        <v>60</v>
      </c>
      <c r="G35" s="62"/>
      <c r="H35" s="63"/>
      <c r="I35" s="64"/>
      <c r="J35" s="65"/>
      <c r="K35" s="65"/>
      <c r="L35" s="62"/>
      <c r="M35" s="65"/>
      <c r="N35" s="66"/>
      <c r="O35" s="54">
        <f t="shared" si="3"/>
        <v>-60</v>
      </c>
      <c r="P35" s="53">
        <f t="shared" si="4"/>
        <v>0</v>
      </c>
      <c r="Q35" s="53">
        <f t="shared" si="5"/>
        <v>0</v>
      </c>
      <c r="R35" s="53">
        <f t="shared" si="6"/>
        <v>-60</v>
      </c>
      <c r="S35" s="53">
        <f t="shared" si="7"/>
        <v>0</v>
      </c>
      <c r="T35" s="55">
        <f t="shared" si="8"/>
        <v>0</v>
      </c>
    </row>
    <row r="36" spans="1:20" ht="77.55" x14ac:dyDescent="0.3">
      <c r="A36" s="60"/>
      <c r="B36" s="81" t="s">
        <v>78</v>
      </c>
      <c r="C36" s="52">
        <f t="shared" si="1"/>
        <v>100</v>
      </c>
      <c r="D36" s="67"/>
      <c r="E36" s="62"/>
      <c r="F36" s="67">
        <v>100</v>
      </c>
      <c r="G36" s="62"/>
      <c r="H36" s="63"/>
      <c r="I36" s="64"/>
      <c r="J36" s="65"/>
      <c r="K36" s="65"/>
      <c r="L36" s="62"/>
      <c r="M36" s="65"/>
      <c r="N36" s="66"/>
      <c r="O36" s="54">
        <f t="shared" si="3"/>
        <v>-100</v>
      </c>
      <c r="P36" s="53">
        <f t="shared" si="4"/>
        <v>0</v>
      </c>
      <c r="Q36" s="53">
        <f t="shared" si="5"/>
        <v>0</v>
      </c>
      <c r="R36" s="53">
        <f t="shared" si="6"/>
        <v>-100</v>
      </c>
      <c r="S36" s="53">
        <f t="shared" si="7"/>
        <v>0</v>
      </c>
      <c r="T36" s="55">
        <f t="shared" si="8"/>
        <v>0</v>
      </c>
    </row>
    <row r="37" spans="1:20" ht="214.5" customHeight="1" x14ac:dyDescent="0.3">
      <c r="A37" s="60"/>
      <c r="B37" s="81" t="s">
        <v>79</v>
      </c>
      <c r="C37" s="52">
        <f t="shared" si="1"/>
        <v>100</v>
      </c>
      <c r="D37" s="67"/>
      <c r="E37" s="62"/>
      <c r="F37" s="67">
        <v>100</v>
      </c>
      <c r="G37" s="62"/>
      <c r="H37" s="63"/>
      <c r="I37" s="64"/>
      <c r="J37" s="65"/>
      <c r="K37" s="65"/>
      <c r="L37" s="62"/>
      <c r="M37" s="65"/>
      <c r="N37" s="66"/>
      <c r="O37" s="54">
        <f t="shared" si="3"/>
        <v>-100</v>
      </c>
      <c r="P37" s="53">
        <f t="shared" si="4"/>
        <v>0</v>
      </c>
      <c r="Q37" s="53">
        <f t="shared" si="5"/>
        <v>0</v>
      </c>
      <c r="R37" s="53">
        <f t="shared" si="6"/>
        <v>-100</v>
      </c>
      <c r="S37" s="53">
        <f t="shared" si="7"/>
        <v>0</v>
      </c>
      <c r="T37" s="55">
        <f t="shared" si="8"/>
        <v>0</v>
      </c>
    </row>
    <row r="38" spans="1:20" ht="70.5" customHeight="1" thickBot="1" x14ac:dyDescent="0.35">
      <c r="A38" s="60"/>
      <c r="B38" s="81" t="s">
        <v>80</v>
      </c>
      <c r="C38" s="52">
        <f t="shared" si="1"/>
        <v>150</v>
      </c>
      <c r="D38" s="69"/>
      <c r="E38" s="62"/>
      <c r="F38" s="69">
        <v>150</v>
      </c>
      <c r="G38" s="62"/>
      <c r="H38" s="63"/>
      <c r="I38" s="64"/>
      <c r="J38" s="65"/>
      <c r="K38" s="65"/>
      <c r="L38" s="62"/>
      <c r="M38" s="65"/>
      <c r="N38" s="66"/>
      <c r="O38" s="54">
        <f t="shared" si="3"/>
        <v>-150</v>
      </c>
      <c r="P38" s="53">
        <f t="shared" si="4"/>
        <v>0</v>
      </c>
      <c r="Q38" s="53">
        <f t="shared" si="5"/>
        <v>0</v>
      </c>
      <c r="R38" s="53">
        <f t="shared" si="6"/>
        <v>-150</v>
      </c>
      <c r="S38" s="53">
        <f t="shared" si="7"/>
        <v>0</v>
      </c>
      <c r="T38" s="55">
        <f t="shared" si="8"/>
        <v>0</v>
      </c>
    </row>
    <row r="39" spans="1:20" ht="34.5" customHeight="1" thickBot="1" x14ac:dyDescent="0.35">
      <c r="A39" s="84"/>
      <c r="B39" s="85" t="s">
        <v>115</v>
      </c>
      <c r="C39" s="89">
        <f t="shared" ref="C39:T39" si="9">SUM(C14:C38)</f>
        <v>103584.8</v>
      </c>
      <c r="D39" s="44">
        <f t="shared" si="9"/>
        <v>0</v>
      </c>
      <c r="E39" s="44">
        <f t="shared" si="9"/>
        <v>0</v>
      </c>
      <c r="F39" s="44">
        <f t="shared" si="9"/>
        <v>103584.8</v>
      </c>
      <c r="G39" s="44">
        <f t="shared" si="9"/>
        <v>0</v>
      </c>
      <c r="H39" s="90">
        <f t="shared" si="9"/>
        <v>0</v>
      </c>
      <c r="I39" s="89">
        <f t="shared" si="9"/>
        <v>0</v>
      </c>
      <c r="J39" s="44">
        <f t="shared" si="9"/>
        <v>0</v>
      </c>
      <c r="K39" s="44">
        <f t="shared" si="9"/>
        <v>0</v>
      </c>
      <c r="L39" s="44">
        <f t="shared" si="9"/>
        <v>0</v>
      </c>
      <c r="M39" s="44">
        <f t="shared" si="9"/>
        <v>0</v>
      </c>
      <c r="N39" s="90">
        <f t="shared" si="9"/>
        <v>0</v>
      </c>
      <c r="O39" s="89">
        <f t="shared" si="9"/>
        <v>-103584.8</v>
      </c>
      <c r="P39" s="44">
        <f t="shared" si="9"/>
        <v>0</v>
      </c>
      <c r="Q39" s="44">
        <f t="shared" si="9"/>
        <v>0</v>
      </c>
      <c r="R39" s="44">
        <f t="shared" si="9"/>
        <v>-103584.8</v>
      </c>
      <c r="S39" s="44">
        <f t="shared" si="9"/>
        <v>0</v>
      </c>
      <c r="T39" s="90">
        <f t="shared" si="9"/>
        <v>0</v>
      </c>
    </row>
    <row r="40" spans="1:20" s="88" customFormat="1" ht="34.5" customHeight="1" thickBot="1" x14ac:dyDescent="0.35">
      <c r="A40" s="86"/>
      <c r="B40" s="87" t="s">
        <v>116</v>
      </c>
      <c r="C40" s="91">
        <f t="shared" ref="C40:T40" si="10">C12+C39</f>
        <v>105377.60000000001</v>
      </c>
      <c r="D40" s="92">
        <f t="shared" si="10"/>
        <v>0</v>
      </c>
      <c r="E40" s="92">
        <f t="shared" si="10"/>
        <v>0</v>
      </c>
      <c r="F40" s="92">
        <f t="shared" si="10"/>
        <v>105377.60000000001</v>
      </c>
      <c r="G40" s="92">
        <f t="shared" si="10"/>
        <v>0</v>
      </c>
      <c r="H40" s="93">
        <f t="shared" si="10"/>
        <v>0</v>
      </c>
      <c r="I40" s="91">
        <f t="shared" si="10"/>
        <v>0</v>
      </c>
      <c r="J40" s="92">
        <f t="shared" si="10"/>
        <v>0</v>
      </c>
      <c r="K40" s="92">
        <f t="shared" si="10"/>
        <v>0</v>
      </c>
      <c r="L40" s="92">
        <f t="shared" si="10"/>
        <v>0</v>
      </c>
      <c r="M40" s="92">
        <f t="shared" si="10"/>
        <v>0</v>
      </c>
      <c r="N40" s="93">
        <f t="shared" si="10"/>
        <v>0</v>
      </c>
      <c r="O40" s="91">
        <f t="shared" si="10"/>
        <v>-105377.60000000001</v>
      </c>
      <c r="P40" s="92">
        <f t="shared" si="10"/>
        <v>0</v>
      </c>
      <c r="Q40" s="92">
        <f t="shared" si="10"/>
        <v>0</v>
      </c>
      <c r="R40" s="92">
        <f t="shared" si="10"/>
        <v>-105377.60000000001</v>
      </c>
      <c r="S40" s="92">
        <f t="shared" si="10"/>
        <v>0</v>
      </c>
      <c r="T40" s="93">
        <f t="shared" si="10"/>
        <v>0</v>
      </c>
    </row>
    <row r="41" spans="1:20" x14ac:dyDescent="0.3">
      <c r="C41" s="56"/>
      <c r="D41" s="56"/>
      <c r="E41" s="56"/>
      <c r="F41" s="56"/>
      <c r="G41" s="56"/>
      <c r="H41" s="56"/>
      <c r="I41" s="56"/>
      <c r="J41" s="56"/>
      <c r="K41" s="57"/>
      <c r="L41" s="57"/>
      <c r="M41" s="57"/>
      <c r="N41" s="57"/>
      <c r="O41" s="56"/>
      <c r="P41" s="56"/>
      <c r="Q41" s="57"/>
      <c r="R41" s="57"/>
      <c r="S41" s="57"/>
      <c r="T41" s="57"/>
    </row>
    <row r="42" spans="1:20" x14ac:dyDescent="0.3">
      <c r="B42" s="74" t="s">
        <v>111</v>
      </c>
      <c r="C42" s="56"/>
      <c r="D42" s="56"/>
      <c r="E42" s="56"/>
      <c r="F42" s="56"/>
      <c r="G42" s="56"/>
      <c r="H42" s="56"/>
      <c r="I42" s="56"/>
      <c r="J42" s="56"/>
      <c r="K42" s="58"/>
      <c r="L42" s="58"/>
      <c r="M42" s="58"/>
      <c r="N42" s="58"/>
      <c r="O42" s="56"/>
      <c r="P42" s="56"/>
      <c r="Q42" s="58"/>
      <c r="R42" s="58"/>
      <c r="S42" s="58"/>
      <c r="T42" s="58"/>
    </row>
    <row r="43" spans="1:20" x14ac:dyDescent="0.3">
      <c r="B43" s="220"/>
      <c r="C43" s="221"/>
      <c r="D43" s="221"/>
      <c r="E43" s="221"/>
      <c r="F43" s="221"/>
      <c r="G43" s="221"/>
      <c r="H43" s="221"/>
      <c r="I43" s="221"/>
      <c r="J43" s="221"/>
      <c r="K43" s="221"/>
      <c r="L43" s="221"/>
      <c r="M43" s="221"/>
      <c r="N43" s="221"/>
      <c r="O43" s="221"/>
      <c r="P43" s="221"/>
      <c r="Q43" s="221"/>
      <c r="R43" s="221"/>
      <c r="S43" s="221"/>
      <c r="T43" s="222"/>
    </row>
    <row r="44" spans="1:20" x14ac:dyDescent="0.3">
      <c r="B44" s="217"/>
      <c r="C44" s="218"/>
      <c r="D44" s="218"/>
      <c r="E44" s="218"/>
      <c r="F44" s="218"/>
      <c r="G44" s="218"/>
      <c r="H44" s="218"/>
      <c r="I44" s="218"/>
      <c r="J44" s="218"/>
      <c r="K44" s="218"/>
      <c r="L44" s="218"/>
      <c r="M44" s="218"/>
      <c r="N44" s="218"/>
      <c r="O44" s="218"/>
      <c r="P44" s="218"/>
      <c r="Q44" s="218"/>
      <c r="R44" s="218"/>
      <c r="S44" s="218"/>
      <c r="T44" s="219"/>
    </row>
    <row r="45" spans="1:20" x14ac:dyDescent="0.3">
      <c r="B45" s="74" t="s">
        <v>112</v>
      </c>
      <c r="C45" s="56"/>
      <c r="D45" s="56"/>
      <c r="E45" s="56"/>
      <c r="F45" s="56"/>
      <c r="G45" s="56"/>
      <c r="H45" s="56"/>
      <c r="I45" s="56"/>
      <c r="J45" s="56"/>
      <c r="K45" s="58"/>
      <c r="L45" s="58"/>
      <c r="M45" s="58"/>
      <c r="N45" s="58"/>
      <c r="O45" s="56"/>
      <c r="P45" s="56"/>
      <c r="Q45" s="58"/>
      <c r="R45" s="58"/>
      <c r="S45" s="58"/>
      <c r="T45" s="58"/>
    </row>
    <row r="46" spans="1:20" x14ac:dyDescent="0.3">
      <c r="B46" s="220"/>
      <c r="C46" s="221"/>
      <c r="D46" s="221"/>
      <c r="E46" s="221"/>
      <c r="F46" s="221"/>
      <c r="G46" s="221"/>
      <c r="H46" s="221"/>
      <c r="I46" s="221"/>
      <c r="J46" s="221"/>
      <c r="K46" s="221"/>
      <c r="L46" s="221"/>
      <c r="M46" s="221"/>
      <c r="N46" s="221"/>
      <c r="O46" s="221"/>
      <c r="P46" s="221"/>
      <c r="Q46" s="221"/>
      <c r="R46" s="221"/>
      <c r="S46" s="221"/>
      <c r="T46" s="222"/>
    </row>
    <row r="47" spans="1:20" x14ac:dyDescent="0.3">
      <c r="B47" s="217"/>
      <c r="C47" s="218"/>
      <c r="D47" s="218"/>
      <c r="E47" s="218"/>
      <c r="F47" s="218"/>
      <c r="G47" s="218"/>
      <c r="H47" s="218"/>
      <c r="I47" s="218"/>
      <c r="J47" s="218"/>
      <c r="K47" s="218"/>
      <c r="L47" s="218"/>
      <c r="M47" s="218"/>
      <c r="N47" s="218"/>
      <c r="O47" s="218"/>
      <c r="P47" s="218"/>
      <c r="Q47" s="218"/>
      <c r="R47" s="218"/>
      <c r="S47" s="218"/>
      <c r="T47" s="219"/>
    </row>
    <row r="48" spans="1:20" x14ac:dyDescent="0.3">
      <c r="B48" s="82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</row>
    <row r="49" spans="2:12" x14ac:dyDescent="0.3">
      <c r="B49" s="74" t="s">
        <v>113</v>
      </c>
      <c r="L49" s="16" t="s">
        <v>114</v>
      </c>
    </row>
  </sheetData>
  <mergeCells count="13">
    <mergeCell ref="P1:T1"/>
    <mergeCell ref="D3:K3"/>
    <mergeCell ref="G4:H4"/>
    <mergeCell ref="B8:T8"/>
    <mergeCell ref="B13:T13"/>
    <mergeCell ref="A6:A7"/>
    <mergeCell ref="C6:H6"/>
    <mergeCell ref="I6:N6"/>
    <mergeCell ref="O6:T6"/>
    <mergeCell ref="B47:T47"/>
    <mergeCell ref="B43:T43"/>
    <mergeCell ref="B44:T44"/>
    <mergeCell ref="B46:T46"/>
  </mergeCells>
  <phoneticPr fontId="19" type="noConversion"/>
  <pageMargins left="0.51181102362204722" right="0.11811023622047245" top="0.15748031496062992" bottom="0.35433070866141736" header="0.31496062992125984" footer="0.31496062992125984"/>
  <pageSetup paperSize="9" scale="3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O101"/>
  <sheetViews>
    <sheetView showZeros="0" workbookViewId="0">
      <selection activeCell="F16" sqref="F16"/>
    </sheetView>
  </sheetViews>
  <sheetFormatPr defaultColWidth="9" defaultRowHeight="15.55" x14ac:dyDescent="0.3"/>
  <cols>
    <col min="1" max="1" width="5" style="1" customWidth="1"/>
    <col min="2" max="2" width="22.7265625" style="4" customWidth="1"/>
    <col min="3" max="3" width="13.36328125" style="1" customWidth="1"/>
    <col min="4" max="11" width="11.6328125" style="4" customWidth="1"/>
    <col min="12" max="12" width="10.90625" style="4" customWidth="1"/>
    <col min="13" max="13" width="11.36328125" style="4" customWidth="1"/>
    <col min="14" max="15" width="11.08984375" style="4" customWidth="1"/>
    <col min="16" max="16384" width="9" style="4"/>
  </cols>
  <sheetData>
    <row r="1" spans="1:15" x14ac:dyDescent="0.3">
      <c r="A1" s="97"/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</row>
    <row r="2" spans="1:15" ht="12.75" customHeight="1" x14ac:dyDescent="0.3">
      <c r="B2" s="7"/>
      <c r="C2" s="7"/>
      <c r="D2" s="7"/>
      <c r="E2" s="7"/>
      <c r="F2" s="7"/>
      <c r="G2" s="7"/>
      <c r="H2" s="7"/>
      <c r="I2" s="7"/>
      <c r="J2" s="7"/>
      <c r="K2" s="248" t="s">
        <v>117</v>
      </c>
      <c r="L2" s="248"/>
      <c r="M2" s="248"/>
      <c r="N2" s="7"/>
      <c r="O2" s="7" t="s">
        <v>117</v>
      </c>
    </row>
    <row r="3" spans="1:15" x14ac:dyDescent="0.3">
      <c r="A3" s="208"/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42"/>
      <c r="M3" s="42"/>
      <c r="N3" s="42"/>
      <c r="O3" s="42"/>
    </row>
    <row r="4" spans="1:15" x14ac:dyDescent="0.3">
      <c r="A4" s="208"/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42"/>
      <c r="M4" s="42"/>
      <c r="N4" s="42"/>
      <c r="O4" s="42"/>
    </row>
    <row r="5" spans="1:15" x14ac:dyDescent="0.3">
      <c r="A5" s="208"/>
      <c r="B5" s="208"/>
      <c r="C5" s="208"/>
      <c r="D5" s="208"/>
      <c r="E5" s="208"/>
      <c r="F5" s="208"/>
      <c r="G5" s="208"/>
      <c r="H5" s="208"/>
      <c r="I5" s="208"/>
      <c r="J5" s="208"/>
      <c r="K5" s="208"/>
      <c r="L5" s="42"/>
      <c r="M5" s="42"/>
      <c r="N5" s="42"/>
      <c r="O5" s="42"/>
    </row>
    <row r="6" spans="1:15" ht="19.95" x14ac:dyDescent="0.3">
      <c r="A6" s="16"/>
      <c r="B6" s="3"/>
      <c r="C6" s="223" t="s">
        <v>102</v>
      </c>
      <c r="D6" s="223"/>
      <c r="E6" s="223"/>
      <c r="F6" s="223"/>
      <c r="G6" s="223"/>
      <c r="H6" s="223"/>
      <c r="I6" s="223"/>
      <c r="J6" s="223"/>
      <c r="K6" s="3"/>
      <c r="L6" s="3"/>
      <c r="M6" s="3"/>
      <c r="N6" s="3"/>
      <c r="O6" s="3"/>
    </row>
    <row r="7" spans="1:15" x14ac:dyDescent="0.3">
      <c r="A7" s="211"/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16"/>
      <c r="M7" s="16"/>
      <c r="N7" s="16"/>
      <c r="O7" s="16"/>
    </row>
    <row r="8" spans="1:15" x14ac:dyDescent="0.3">
      <c r="A8" s="245" t="e">
        <f>#REF!</f>
        <v>#REF!</v>
      </c>
      <c r="B8" s="245"/>
      <c r="C8" s="245"/>
      <c r="D8" s="245"/>
      <c r="E8" s="245"/>
      <c r="F8" s="245"/>
      <c r="G8" s="245"/>
      <c r="H8" s="245"/>
      <c r="I8" s="245"/>
      <c r="J8" s="245"/>
      <c r="K8" s="245"/>
      <c r="L8" s="18"/>
      <c r="M8" s="18"/>
      <c r="N8" s="18"/>
      <c r="O8" s="18"/>
    </row>
    <row r="9" spans="1:15" x14ac:dyDescent="0.3">
      <c r="A9" s="16"/>
      <c r="B9" s="3"/>
      <c r="C9" s="16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16.100000000000001" thickBot="1" x14ac:dyDescent="0.35"/>
    <row r="11" spans="1:15" ht="25.5" x14ac:dyDescent="0.3">
      <c r="A11" s="98" t="s">
        <v>3</v>
      </c>
      <c r="B11" s="99" t="s">
        <v>0</v>
      </c>
      <c r="C11" s="100" t="s">
        <v>4</v>
      </c>
      <c r="D11" s="216" t="s">
        <v>119</v>
      </c>
      <c r="E11" s="214"/>
      <c r="F11" s="214"/>
      <c r="G11" s="214"/>
      <c r="H11" s="212" t="s">
        <v>106</v>
      </c>
      <c r="I11" s="209"/>
      <c r="J11" s="209"/>
      <c r="K11" s="210"/>
      <c r="L11" s="216" t="s">
        <v>107</v>
      </c>
      <c r="M11" s="214"/>
      <c r="N11" s="214"/>
      <c r="O11" s="215"/>
    </row>
    <row r="12" spans="1:15" ht="16.100000000000001" thickBot="1" x14ac:dyDescent="0.35">
      <c r="A12" s="101"/>
      <c r="B12" s="102"/>
      <c r="C12" s="103"/>
      <c r="D12" s="104" t="s">
        <v>118</v>
      </c>
      <c r="E12" s="47">
        <v>2012</v>
      </c>
      <c r="F12" s="47">
        <v>2013</v>
      </c>
      <c r="G12" s="47">
        <v>2014</v>
      </c>
      <c r="H12" s="104" t="s">
        <v>118</v>
      </c>
      <c r="I12" s="47">
        <v>2012</v>
      </c>
      <c r="J12" s="47">
        <v>2013</v>
      </c>
      <c r="K12" s="6">
        <v>2014</v>
      </c>
      <c r="L12" s="104" t="s">
        <v>118</v>
      </c>
      <c r="M12" s="47">
        <v>2012</v>
      </c>
      <c r="N12" s="47">
        <v>2013</v>
      </c>
      <c r="O12" s="6">
        <v>2014</v>
      </c>
    </row>
    <row r="13" spans="1:15" ht="44.35" customHeight="1" thickBot="1" x14ac:dyDescent="0.35">
      <c r="A13" s="11"/>
      <c r="B13" s="233" t="s">
        <v>120</v>
      </c>
      <c r="C13" s="234"/>
      <c r="D13" s="234"/>
      <c r="E13" s="234"/>
      <c r="F13" s="234"/>
      <c r="G13" s="234"/>
      <c r="H13" s="234"/>
      <c r="I13" s="234"/>
      <c r="J13" s="234"/>
      <c r="K13" s="234"/>
      <c r="L13" s="234"/>
      <c r="M13" s="234"/>
      <c r="N13" s="234"/>
      <c r="O13" s="235"/>
    </row>
    <row r="14" spans="1:15" ht="51.8" customHeight="1" x14ac:dyDescent="0.3">
      <c r="A14" s="260">
        <v>1</v>
      </c>
      <c r="B14" s="262" t="s">
        <v>13</v>
      </c>
      <c r="C14" s="110" t="s">
        <v>8</v>
      </c>
      <c r="D14" s="161">
        <f>SUM(E14:G14)</f>
        <v>213750</v>
      </c>
      <c r="E14" s="105">
        <v>0</v>
      </c>
      <c r="F14" s="106">
        <v>213750</v>
      </c>
      <c r="G14" s="114">
        <v>0</v>
      </c>
      <c r="H14" s="161">
        <f>SUM(I14:K14)</f>
        <v>0</v>
      </c>
      <c r="I14" s="105"/>
      <c r="J14" s="106"/>
      <c r="K14" s="114"/>
      <c r="L14" s="161">
        <f>SUM(M14:O14)</f>
        <v>-213750</v>
      </c>
      <c r="M14" s="106">
        <f t="shared" ref="M14:O17" si="0">I14-E14</f>
        <v>0</v>
      </c>
      <c r="N14" s="106">
        <f t="shared" si="0"/>
        <v>-213750</v>
      </c>
      <c r="O14" s="114">
        <f t="shared" si="0"/>
        <v>0</v>
      </c>
    </row>
    <row r="15" spans="1:15" s="10" customFormat="1" ht="51.8" customHeight="1" x14ac:dyDescent="0.3">
      <c r="A15" s="261"/>
      <c r="B15" s="263"/>
      <c r="C15" s="111" t="s">
        <v>6</v>
      </c>
      <c r="D15" s="162">
        <f>SUM(E15:G15)</f>
        <v>13042.8</v>
      </c>
      <c r="E15" s="68">
        <v>0</v>
      </c>
      <c r="F15" s="67">
        <v>11250</v>
      </c>
      <c r="G15" s="115">
        <v>1792.8</v>
      </c>
      <c r="H15" s="162">
        <f>SUM(I15:K15)</f>
        <v>0</v>
      </c>
      <c r="I15" s="68"/>
      <c r="J15" s="67"/>
      <c r="K15" s="115"/>
      <c r="L15" s="162">
        <f>SUM(M15:O15)</f>
        <v>-13042.8</v>
      </c>
      <c r="M15" s="67">
        <f t="shared" si="0"/>
        <v>0</v>
      </c>
      <c r="N15" s="67">
        <f t="shared" si="0"/>
        <v>-11250</v>
      </c>
      <c r="O15" s="115">
        <f t="shared" si="0"/>
        <v>-1792.8</v>
      </c>
    </row>
    <row r="16" spans="1:15" s="3" customFormat="1" ht="66.75" customHeight="1" x14ac:dyDescent="0.3">
      <c r="A16" s="22">
        <v>2</v>
      </c>
      <c r="B16" s="37" t="s">
        <v>14</v>
      </c>
      <c r="C16" s="112" t="s">
        <v>6</v>
      </c>
      <c r="D16" s="162">
        <f>SUM(E16:G16)</f>
        <v>1245.2</v>
      </c>
      <c r="E16" s="67">
        <v>0</v>
      </c>
      <c r="F16" s="67">
        <v>1245.2</v>
      </c>
      <c r="G16" s="116">
        <v>0</v>
      </c>
      <c r="H16" s="162">
        <f>SUM(I16:K16)</f>
        <v>0</v>
      </c>
      <c r="I16" s="67"/>
      <c r="J16" s="67"/>
      <c r="K16" s="116"/>
      <c r="L16" s="162">
        <f>SUM(M16:O16)</f>
        <v>-1245.2</v>
      </c>
      <c r="M16" s="67">
        <f t="shared" si="0"/>
        <v>0</v>
      </c>
      <c r="N16" s="67">
        <f t="shared" si="0"/>
        <v>-1245.2</v>
      </c>
      <c r="O16" s="115">
        <f t="shared" si="0"/>
        <v>0</v>
      </c>
    </row>
    <row r="17" spans="1:15" ht="62.6" thickBot="1" x14ac:dyDescent="0.35">
      <c r="A17" s="23">
        <v>3</v>
      </c>
      <c r="B17" s="41" t="s">
        <v>15</v>
      </c>
      <c r="C17" s="113" t="s">
        <v>6</v>
      </c>
      <c r="D17" s="163">
        <f>SUM(E17:G17)</f>
        <v>10000</v>
      </c>
      <c r="E17" s="69">
        <v>0</v>
      </c>
      <c r="F17" s="69">
        <v>10000</v>
      </c>
      <c r="G17" s="117">
        <v>0</v>
      </c>
      <c r="H17" s="163">
        <f>SUM(I17:K17)</f>
        <v>0</v>
      </c>
      <c r="I17" s="69"/>
      <c r="J17" s="69"/>
      <c r="K17" s="117"/>
      <c r="L17" s="163">
        <f>SUM(M17:O17)</f>
        <v>-10000</v>
      </c>
      <c r="M17" s="109">
        <f t="shared" si="0"/>
        <v>0</v>
      </c>
      <c r="N17" s="109">
        <f t="shared" si="0"/>
        <v>-10000</v>
      </c>
      <c r="O17" s="124">
        <f t="shared" si="0"/>
        <v>0</v>
      </c>
    </row>
    <row r="18" spans="1:15" ht="17.350000000000001" customHeight="1" thickBot="1" x14ac:dyDescent="0.35">
      <c r="A18" s="12"/>
      <c r="B18" s="203" t="s">
        <v>11</v>
      </c>
      <c r="C18" s="255"/>
      <c r="D18" s="118">
        <f>D19+D20</f>
        <v>238038</v>
      </c>
      <c r="E18" s="13">
        <f t="shared" ref="E18:O18" si="1">E19+E20</f>
        <v>0</v>
      </c>
      <c r="F18" s="13">
        <f t="shared" si="1"/>
        <v>236245.2</v>
      </c>
      <c r="G18" s="119">
        <f t="shared" si="1"/>
        <v>1792.8</v>
      </c>
      <c r="H18" s="118">
        <f t="shared" si="1"/>
        <v>0</v>
      </c>
      <c r="I18" s="13">
        <f t="shared" si="1"/>
        <v>0</v>
      </c>
      <c r="J18" s="13">
        <f t="shared" si="1"/>
        <v>0</v>
      </c>
      <c r="K18" s="119">
        <f t="shared" si="1"/>
        <v>0</v>
      </c>
      <c r="L18" s="118">
        <f t="shared" si="1"/>
        <v>-238038</v>
      </c>
      <c r="M18" s="13">
        <f t="shared" si="1"/>
        <v>0</v>
      </c>
      <c r="N18" s="13">
        <f t="shared" si="1"/>
        <v>-236245.2</v>
      </c>
      <c r="O18" s="119">
        <f t="shared" si="1"/>
        <v>-1792.8</v>
      </c>
    </row>
    <row r="19" spans="1:15" ht="17.350000000000001" customHeight="1" x14ac:dyDescent="0.3">
      <c r="A19" s="20"/>
      <c r="B19" s="256" t="s">
        <v>8</v>
      </c>
      <c r="C19" s="257"/>
      <c r="D19" s="120">
        <f>D14</f>
        <v>213750</v>
      </c>
      <c r="E19" s="21">
        <f t="shared" ref="E19:O19" si="2">E14</f>
        <v>0</v>
      </c>
      <c r="F19" s="21">
        <f t="shared" si="2"/>
        <v>213750</v>
      </c>
      <c r="G19" s="121">
        <f t="shared" si="2"/>
        <v>0</v>
      </c>
      <c r="H19" s="120">
        <f t="shared" si="2"/>
        <v>0</v>
      </c>
      <c r="I19" s="21">
        <f t="shared" si="2"/>
        <v>0</v>
      </c>
      <c r="J19" s="21">
        <f t="shared" si="2"/>
        <v>0</v>
      </c>
      <c r="K19" s="121">
        <f t="shared" si="2"/>
        <v>0</v>
      </c>
      <c r="L19" s="120">
        <f t="shared" si="2"/>
        <v>-213750</v>
      </c>
      <c r="M19" s="21">
        <f t="shared" si="2"/>
        <v>0</v>
      </c>
      <c r="N19" s="21">
        <f t="shared" si="2"/>
        <v>-213750</v>
      </c>
      <c r="O19" s="121">
        <f t="shared" si="2"/>
        <v>0</v>
      </c>
    </row>
    <row r="20" spans="1:15" ht="17.350000000000001" customHeight="1" thickBot="1" x14ac:dyDescent="0.35">
      <c r="A20" s="14"/>
      <c r="B20" s="204" t="s">
        <v>2</v>
      </c>
      <c r="C20" s="258"/>
      <c r="D20" s="122">
        <f>D15+D16+D17</f>
        <v>24288</v>
      </c>
      <c r="E20" s="15">
        <f t="shared" ref="E20:O20" si="3">E15+E16+E17</f>
        <v>0</v>
      </c>
      <c r="F20" s="15">
        <f t="shared" si="3"/>
        <v>22495.200000000001</v>
      </c>
      <c r="G20" s="123">
        <f t="shared" si="3"/>
        <v>1792.8</v>
      </c>
      <c r="H20" s="122">
        <f t="shared" si="3"/>
        <v>0</v>
      </c>
      <c r="I20" s="15">
        <f t="shared" si="3"/>
        <v>0</v>
      </c>
      <c r="J20" s="15">
        <f t="shared" si="3"/>
        <v>0</v>
      </c>
      <c r="K20" s="123">
        <f t="shared" si="3"/>
        <v>0</v>
      </c>
      <c r="L20" s="122">
        <f t="shared" si="3"/>
        <v>-24288</v>
      </c>
      <c r="M20" s="15">
        <f t="shared" si="3"/>
        <v>0</v>
      </c>
      <c r="N20" s="15">
        <f t="shared" si="3"/>
        <v>-22495.200000000001</v>
      </c>
      <c r="O20" s="123">
        <f t="shared" si="3"/>
        <v>-1792.8</v>
      </c>
    </row>
    <row r="21" spans="1:15" ht="33.799999999999997" customHeight="1" thickBot="1" x14ac:dyDescent="0.35">
      <c r="A21" s="11"/>
      <c r="B21" s="236" t="s">
        <v>16</v>
      </c>
      <c r="C21" s="237"/>
      <c r="D21" s="237"/>
      <c r="E21" s="237"/>
      <c r="F21" s="237"/>
      <c r="G21" s="237"/>
      <c r="H21" s="237"/>
      <c r="I21" s="237"/>
      <c r="J21" s="237"/>
      <c r="K21" s="237"/>
      <c r="L21" s="237"/>
      <c r="M21" s="237"/>
      <c r="N21" s="237"/>
      <c r="O21" s="237"/>
    </row>
    <row r="22" spans="1:15" ht="50.95" x14ac:dyDescent="0.3">
      <c r="A22" s="25">
        <v>1</v>
      </c>
      <c r="B22" s="26" t="s">
        <v>17</v>
      </c>
      <c r="C22" s="127" t="s">
        <v>6</v>
      </c>
      <c r="D22" s="164">
        <f t="shared" ref="D22:D53" si="4">SUM(E22:G22)</f>
        <v>11392.3</v>
      </c>
      <c r="E22" s="108">
        <v>0</v>
      </c>
      <c r="F22" s="108">
        <v>11392.3</v>
      </c>
      <c r="G22" s="128">
        <v>0</v>
      </c>
      <c r="H22" s="164">
        <f t="shared" ref="H22:H53" si="5">SUM(I22:K22)</f>
        <v>0</v>
      </c>
      <c r="I22" s="108"/>
      <c r="J22" s="108"/>
      <c r="K22" s="128"/>
      <c r="L22" s="164">
        <f t="shared" ref="L22:L53" si="6">SUM(M22:O22)</f>
        <v>-11392.3</v>
      </c>
      <c r="M22" s="107">
        <f t="shared" ref="M22:M85" si="7">I22-E22</f>
        <v>0</v>
      </c>
      <c r="N22" s="107">
        <f t="shared" ref="N22:N85" si="8">J22-F22</f>
        <v>-11392.3</v>
      </c>
      <c r="O22" s="136">
        <f t="shared" ref="O22:O85" si="9">K22-G22</f>
        <v>0</v>
      </c>
    </row>
    <row r="23" spans="1:15" ht="62.05" x14ac:dyDescent="0.3">
      <c r="A23" s="36">
        <v>2</v>
      </c>
      <c r="B23" s="37" t="s">
        <v>18</v>
      </c>
      <c r="C23" s="112" t="s">
        <v>6</v>
      </c>
      <c r="D23" s="165">
        <f t="shared" si="4"/>
        <v>5200</v>
      </c>
      <c r="E23" s="73">
        <v>0</v>
      </c>
      <c r="F23" s="73">
        <v>0</v>
      </c>
      <c r="G23" s="129">
        <v>5200</v>
      </c>
      <c r="H23" s="165">
        <f t="shared" si="5"/>
        <v>0</v>
      </c>
      <c r="I23" s="73"/>
      <c r="J23" s="73"/>
      <c r="K23" s="129"/>
      <c r="L23" s="165">
        <f t="shared" si="6"/>
        <v>-5200</v>
      </c>
      <c r="M23" s="71">
        <f t="shared" si="7"/>
        <v>0</v>
      </c>
      <c r="N23" s="71">
        <f t="shared" si="8"/>
        <v>0</v>
      </c>
      <c r="O23" s="130">
        <f t="shared" si="9"/>
        <v>-5200</v>
      </c>
    </row>
    <row r="24" spans="1:15" ht="62.05" x14ac:dyDescent="0.3">
      <c r="A24" s="36">
        <v>3</v>
      </c>
      <c r="B24" s="37" t="s">
        <v>19</v>
      </c>
      <c r="C24" s="112" t="s">
        <v>6</v>
      </c>
      <c r="D24" s="165">
        <f t="shared" si="4"/>
        <v>1300</v>
      </c>
      <c r="E24" s="73">
        <v>0</v>
      </c>
      <c r="F24" s="73">
        <v>0</v>
      </c>
      <c r="G24" s="129">
        <v>1300</v>
      </c>
      <c r="H24" s="165">
        <f t="shared" si="5"/>
        <v>0</v>
      </c>
      <c r="I24" s="73"/>
      <c r="J24" s="73"/>
      <c r="K24" s="129"/>
      <c r="L24" s="165">
        <f t="shared" si="6"/>
        <v>-1300</v>
      </c>
      <c r="M24" s="71">
        <f t="shared" si="7"/>
        <v>0</v>
      </c>
      <c r="N24" s="71">
        <f t="shared" si="8"/>
        <v>0</v>
      </c>
      <c r="O24" s="130">
        <f t="shared" si="9"/>
        <v>-1300</v>
      </c>
    </row>
    <row r="25" spans="1:15" ht="77.55" x14ac:dyDescent="0.3">
      <c r="A25" s="36">
        <v>4</v>
      </c>
      <c r="B25" s="37" t="s">
        <v>20</v>
      </c>
      <c r="C25" s="112" t="s">
        <v>6</v>
      </c>
      <c r="D25" s="165">
        <f t="shared" si="4"/>
        <v>1600</v>
      </c>
      <c r="E25" s="73">
        <v>0</v>
      </c>
      <c r="F25" s="73">
        <v>0</v>
      </c>
      <c r="G25" s="129">
        <v>1600</v>
      </c>
      <c r="H25" s="165">
        <f t="shared" si="5"/>
        <v>0</v>
      </c>
      <c r="I25" s="73"/>
      <c r="J25" s="73"/>
      <c r="K25" s="129"/>
      <c r="L25" s="165">
        <f t="shared" si="6"/>
        <v>-1600</v>
      </c>
      <c r="M25" s="71">
        <f t="shared" si="7"/>
        <v>0</v>
      </c>
      <c r="N25" s="71">
        <f t="shared" si="8"/>
        <v>0</v>
      </c>
      <c r="O25" s="130">
        <f t="shared" si="9"/>
        <v>-1600</v>
      </c>
    </row>
    <row r="26" spans="1:15" ht="50.95" x14ac:dyDescent="0.3">
      <c r="A26" s="36">
        <v>5</v>
      </c>
      <c r="B26" s="37" t="s">
        <v>21</v>
      </c>
      <c r="C26" s="112" t="s">
        <v>6</v>
      </c>
      <c r="D26" s="165">
        <f t="shared" si="4"/>
        <v>400</v>
      </c>
      <c r="E26" s="73">
        <v>0</v>
      </c>
      <c r="F26" s="73">
        <v>0</v>
      </c>
      <c r="G26" s="129">
        <v>400</v>
      </c>
      <c r="H26" s="165">
        <f t="shared" si="5"/>
        <v>0</v>
      </c>
      <c r="I26" s="73"/>
      <c r="J26" s="73"/>
      <c r="K26" s="129"/>
      <c r="L26" s="165">
        <f t="shared" si="6"/>
        <v>-400</v>
      </c>
      <c r="M26" s="71">
        <f t="shared" si="7"/>
        <v>0</v>
      </c>
      <c r="N26" s="71">
        <f t="shared" si="8"/>
        <v>0</v>
      </c>
      <c r="O26" s="130">
        <f t="shared" si="9"/>
        <v>-400</v>
      </c>
    </row>
    <row r="27" spans="1:15" ht="62.05" x14ac:dyDescent="0.3">
      <c r="A27" s="36">
        <v>6</v>
      </c>
      <c r="B27" s="37" t="s">
        <v>22</v>
      </c>
      <c r="C27" s="112" t="s">
        <v>6</v>
      </c>
      <c r="D27" s="165">
        <f t="shared" si="4"/>
        <v>53851.7</v>
      </c>
      <c r="E27" s="73">
        <v>0</v>
      </c>
      <c r="F27" s="73">
        <v>0</v>
      </c>
      <c r="G27" s="129">
        <v>53851.7</v>
      </c>
      <c r="H27" s="165">
        <f t="shared" si="5"/>
        <v>0</v>
      </c>
      <c r="I27" s="73"/>
      <c r="J27" s="73"/>
      <c r="K27" s="129"/>
      <c r="L27" s="165">
        <f t="shared" si="6"/>
        <v>-53851.7</v>
      </c>
      <c r="M27" s="71">
        <f t="shared" si="7"/>
        <v>0</v>
      </c>
      <c r="N27" s="71">
        <f t="shared" si="8"/>
        <v>0</v>
      </c>
      <c r="O27" s="130">
        <f t="shared" si="9"/>
        <v>-53851.7</v>
      </c>
    </row>
    <row r="28" spans="1:15" ht="201.6" x14ac:dyDescent="0.3">
      <c r="A28" s="36">
        <v>7</v>
      </c>
      <c r="B28" s="37" t="s">
        <v>23</v>
      </c>
      <c r="C28" s="112" t="s">
        <v>6</v>
      </c>
      <c r="D28" s="165">
        <f t="shared" si="4"/>
        <v>4060</v>
      </c>
      <c r="E28" s="73">
        <v>0</v>
      </c>
      <c r="F28" s="73">
        <v>4060</v>
      </c>
      <c r="G28" s="129">
        <v>0</v>
      </c>
      <c r="H28" s="165">
        <f t="shared" si="5"/>
        <v>0</v>
      </c>
      <c r="I28" s="73"/>
      <c r="J28" s="73"/>
      <c r="K28" s="129"/>
      <c r="L28" s="165">
        <f t="shared" si="6"/>
        <v>-4060</v>
      </c>
      <c r="M28" s="71">
        <f t="shared" si="7"/>
        <v>0</v>
      </c>
      <c r="N28" s="71">
        <f t="shared" si="8"/>
        <v>-4060</v>
      </c>
      <c r="O28" s="130">
        <f t="shared" si="9"/>
        <v>0</v>
      </c>
    </row>
    <row r="29" spans="1:15" ht="77.55" x14ac:dyDescent="0.3">
      <c r="A29" s="36">
        <v>8</v>
      </c>
      <c r="B29" s="37" t="s">
        <v>24</v>
      </c>
      <c r="C29" s="112" t="s">
        <v>6</v>
      </c>
      <c r="D29" s="165">
        <f t="shared" si="4"/>
        <v>1773.8</v>
      </c>
      <c r="E29" s="73">
        <v>0</v>
      </c>
      <c r="F29" s="73">
        <v>1773.8</v>
      </c>
      <c r="G29" s="129">
        <v>0</v>
      </c>
      <c r="H29" s="165">
        <f t="shared" si="5"/>
        <v>0</v>
      </c>
      <c r="I29" s="73"/>
      <c r="J29" s="73"/>
      <c r="K29" s="129"/>
      <c r="L29" s="165">
        <f t="shared" si="6"/>
        <v>-1773.8</v>
      </c>
      <c r="M29" s="71">
        <f t="shared" si="7"/>
        <v>0</v>
      </c>
      <c r="N29" s="71">
        <f t="shared" si="8"/>
        <v>-1773.8</v>
      </c>
      <c r="O29" s="130">
        <f t="shared" si="9"/>
        <v>0</v>
      </c>
    </row>
    <row r="30" spans="1:15" ht="155.1" x14ac:dyDescent="0.3">
      <c r="A30" s="36">
        <v>9</v>
      </c>
      <c r="B30" s="37" t="s">
        <v>25</v>
      </c>
      <c r="C30" s="112" t="s">
        <v>6</v>
      </c>
      <c r="D30" s="165">
        <f t="shared" si="4"/>
        <v>3240</v>
      </c>
      <c r="E30" s="73">
        <v>0</v>
      </c>
      <c r="F30" s="73">
        <v>940</v>
      </c>
      <c r="G30" s="129">
        <v>2300</v>
      </c>
      <c r="H30" s="165">
        <f t="shared" si="5"/>
        <v>0</v>
      </c>
      <c r="I30" s="73"/>
      <c r="J30" s="73"/>
      <c r="K30" s="129"/>
      <c r="L30" s="165">
        <f t="shared" si="6"/>
        <v>-3240</v>
      </c>
      <c r="M30" s="71">
        <f t="shared" si="7"/>
        <v>0</v>
      </c>
      <c r="N30" s="71">
        <f t="shared" si="8"/>
        <v>-940</v>
      </c>
      <c r="O30" s="130">
        <f t="shared" si="9"/>
        <v>-2300</v>
      </c>
    </row>
    <row r="31" spans="1:15" ht="139.6" x14ac:dyDescent="0.3">
      <c r="A31" s="36">
        <v>10</v>
      </c>
      <c r="B31" s="37" t="s">
        <v>26</v>
      </c>
      <c r="C31" s="112" t="s">
        <v>6</v>
      </c>
      <c r="D31" s="165">
        <f t="shared" si="4"/>
        <v>1000</v>
      </c>
      <c r="E31" s="73">
        <v>0</v>
      </c>
      <c r="F31" s="73">
        <v>0</v>
      </c>
      <c r="G31" s="129">
        <v>1000</v>
      </c>
      <c r="H31" s="165">
        <f t="shared" si="5"/>
        <v>0</v>
      </c>
      <c r="I31" s="73"/>
      <c r="J31" s="73"/>
      <c r="K31" s="129"/>
      <c r="L31" s="165">
        <f t="shared" si="6"/>
        <v>-1000</v>
      </c>
      <c r="M31" s="71">
        <f t="shared" si="7"/>
        <v>0</v>
      </c>
      <c r="N31" s="71">
        <f t="shared" si="8"/>
        <v>0</v>
      </c>
      <c r="O31" s="130">
        <f t="shared" si="9"/>
        <v>-1000</v>
      </c>
    </row>
    <row r="32" spans="1:15" ht="93.05" x14ac:dyDescent="0.3">
      <c r="A32" s="36">
        <v>11</v>
      </c>
      <c r="B32" s="37" t="s">
        <v>27</v>
      </c>
      <c r="C32" s="112" t="s">
        <v>6</v>
      </c>
      <c r="D32" s="165">
        <f t="shared" si="4"/>
        <v>28985.9</v>
      </c>
      <c r="E32" s="73">
        <v>0</v>
      </c>
      <c r="F32" s="73">
        <v>0</v>
      </c>
      <c r="G32" s="129">
        <v>28985.9</v>
      </c>
      <c r="H32" s="165">
        <f t="shared" si="5"/>
        <v>0</v>
      </c>
      <c r="I32" s="73"/>
      <c r="J32" s="73"/>
      <c r="K32" s="129"/>
      <c r="L32" s="165">
        <f t="shared" si="6"/>
        <v>-28985.9</v>
      </c>
      <c r="M32" s="71">
        <f t="shared" si="7"/>
        <v>0</v>
      </c>
      <c r="N32" s="71">
        <f t="shared" si="8"/>
        <v>0</v>
      </c>
      <c r="O32" s="130">
        <f t="shared" si="9"/>
        <v>-28985.9</v>
      </c>
    </row>
    <row r="33" spans="1:15" ht="50.95" x14ac:dyDescent="0.3">
      <c r="A33" s="36">
        <v>12</v>
      </c>
      <c r="B33" s="37" t="s">
        <v>28</v>
      </c>
      <c r="C33" s="112" t="s">
        <v>6</v>
      </c>
      <c r="D33" s="165">
        <f t="shared" si="4"/>
        <v>4000</v>
      </c>
      <c r="E33" s="73">
        <v>0</v>
      </c>
      <c r="F33" s="73">
        <v>0</v>
      </c>
      <c r="G33" s="129">
        <v>4000</v>
      </c>
      <c r="H33" s="165">
        <f t="shared" si="5"/>
        <v>0</v>
      </c>
      <c r="I33" s="73"/>
      <c r="J33" s="73"/>
      <c r="K33" s="129"/>
      <c r="L33" s="165">
        <f t="shared" si="6"/>
        <v>-4000</v>
      </c>
      <c r="M33" s="71">
        <f t="shared" si="7"/>
        <v>0</v>
      </c>
      <c r="N33" s="71">
        <f t="shared" si="8"/>
        <v>0</v>
      </c>
      <c r="O33" s="130">
        <f t="shared" si="9"/>
        <v>-4000</v>
      </c>
    </row>
    <row r="34" spans="1:15" ht="62.05" x14ac:dyDescent="0.3">
      <c r="A34" s="36">
        <v>13</v>
      </c>
      <c r="B34" s="37" t="s">
        <v>29</v>
      </c>
      <c r="C34" s="112" t="s">
        <v>6</v>
      </c>
      <c r="D34" s="165">
        <f t="shared" si="4"/>
        <v>365</v>
      </c>
      <c r="E34" s="73">
        <v>0</v>
      </c>
      <c r="F34" s="73">
        <v>0</v>
      </c>
      <c r="G34" s="129">
        <v>365</v>
      </c>
      <c r="H34" s="165">
        <f t="shared" si="5"/>
        <v>0</v>
      </c>
      <c r="I34" s="73"/>
      <c r="J34" s="73"/>
      <c r="K34" s="129"/>
      <c r="L34" s="165">
        <f t="shared" si="6"/>
        <v>-365</v>
      </c>
      <c r="M34" s="71">
        <f t="shared" si="7"/>
        <v>0</v>
      </c>
      <c r="N34" s="71">
        <f t="shared" si="8"/>
        <v>0</v>
      </c>
      <c r="O34" s="130">
        <f t="shared" si="9"/>
        <v>-365</v>
      </c>
    </row>
    <row r="35" spans="1:15" ht="50.95" x14ac:dyDescent="0.3">
      <c r="A35" s="36">
        <v>14</v>
      </c>
      <c r="B35" s="37" t="s">
        <v>30</v>
      </c>
      <c r="C35" s="112" t="s">
        <v>6</v>
      </c>
      <c r="D35" s="165">
        <f t="shared" si="4"/>
        <v>310</v>
      </c>
      <c r="E35" s="73">
        <v>0</v>
      </c>
      <c r="F35" s="73">
        <v>0</v>
      </c>
      <c r="G35" s="129">
        <v>310</v>
      </c>
      <c r="H35" s="165">
        <f t="shared" si="5"/>
        <v>0</v>
      </c>
      <c r="I35" s="73"/>
      <c r="J35" s="73"/>
      <c r="K35" s="129"/>
      <c r="L35" s="165">
        <f t="shared" si="6"/>
        <v>-310</v>
      </c>
      <c r="M35" s="71">
        <f t="shared" si="7"/>
        <v>0</v>
      </c>
      <c r="N35" s="71">
        <f t="shared" si="8"/>
        <v>0</v>
      </c>
      <c r="O35" s="130">
        <f t="shared" si="9"/>
        <v>-310</v>
      </c>
    </row>
    <row r="36" spans="1:15" ht="50.95" x14ac:dyDescent="0.3">
      <c r="A36" s="36">
        <v>15</v>
      </c>
      <c r="B36" s="37" t="s">
        <v>31</v>
      </c>
      <c r="C36" s="112" t="s">
        <v>6</v>
      </c>
      <c r="D36" s="165">
        <f t="shared" si="4"/>
        <v>40</v>
      </c>
      <c r="E36" s="73">
        <v>0</v>
      </c>
      <c r="F36" s="73">
        <v>0</v>
      </c>
      <c r="G36" s="129">
        <v>40</v>
      </c>
      <c r="H36" s="165">
        <f t="shared" si="5"/>
        <v>0</v>
      </c>
      <c r="I36" s="73"/>
      <c r="J36" s="73"/>
      <c r="K36" s="129"/>
      <c r="L36" s="165">
        <f t="shared" si="6"/>
        <v>-40</v>
      </c>
      <c r="M36" s="71">
        <f t="shared" si="7"/>
        <v>0</v>
      </c>
      <c r="N36" s="71">
        <f t="shared" si="8"/>
        <v>0</v>
      </c>
      <c r="O36" s="130">
        <f t="shared" si="9"/>
        <v>-40</v>
      </c>
    </row>
    <row r="37" spans="1:15" ht="170.6" x14ac:dyDescent="0.3">
      <c r="A37" s="36">
        <v>16</v>
      </c>
      <c r="B37" s="37" t="s">
        <v>32</v>
      </c>
      <c r="C37" s="112" t="s">
        <v>6</v>
      </c>
      <c r="D37" s="165">
        <f t="shared" si="4"/>
        <v>741.2</v>
      </c>
      <c r="E37" s="73">
        <v>0</v>
      </c>
      <c r="F37" s="73">
        <v>0</v>
      </c>
      <c r="G37" s="129">
        <v>741.2</v>
      </c>
      <c r="H37" s="165">
        <f t="shared" si="5"/>
        <v>0</v>
      </c>
      <c r="I37" s="73"/>
      <c r="J37" s="73"/>
      <c r="K37" s="129"/>
      <c r="L37" s="165">
        <f t="shared" si="6"/>
        <v>-741.2</v>
      </c>
      <c r="M37" s="71">
        <f t="shared" si="7"/>
        <v>0</v>
      </c>
      <c r="N37" s="71">
        <f t="shared" si="8"/>
        <v>0</v>
      </c>
      <c r="O37" s="130">
        <f t="shared" si="9"/>
        <v>-741.2</v>
      </c>
    </row>
    <row r="38" spans="1:15" ht="108.55" x14ac:dyDescent="0.3">
      <c r="A38" s="36">
        <v>17</v>
      </c>
      <c r="B38" s="37" t="s">
        <v>33</v>
      </c>
      <c r="C38" s="112" t="s">
        <v>6</v>
      </c>
      <c r="D38" s="165">
        <f t="shared" si="4"/>
        <v>126.6</v>
      </c>
      <c r="E38" s="73">
        <v>0</v>
      </c>
      <c r="F38" s="73">
        <v>0</v>
      </c>
      <c r="G38" s="129">
        <v>126.6</v>
      </c>
      <c r="H38" s="165">
        <f t="shared" si="5"/>
        <v>0</v>
      </c>
      <c r="I38" s="73"/>
      <c r="J38" s="73"/>
      <c r="K38" s="129"/>
      <c r="L38" s="165">
        <f t="shared" si="6"/>
        <v>-126.6</v>
      </c>
      <c r="M38" s="71">
        <f t="shared" si="7"/>
        <v>0</v>
      </c>
      <c r="N38" s="71">
        <f t="shared" si="8"/>
        <v>0</v>
      </c>
      <c r="O38" s="130">
        <f t="shared" si="9"/>
        <v>-126.6</v>
      </c>
    </row>
    <row r="39" spans="1:15" ht="77.55" x14ac:dyDescent="0.3">
      <c r="A39" s="36">
        <v>18</v>
      </c>
      <c r="B39" s="37" t="s">
        <v>34</v>
      </c>
      <c r="C39" s="112" t="s">
        <v>6</v>
      </c>
      <c r="D39" s="165">
        <f t="shared" si="4"/>
        <v>1041</v>
      </c>
      <c r="E39" s="73">
        <v>0</v>
      </c>
      <c r="F39" s="73">
        <v>0</v>
      </c>
      <c r="G39" s="129">
        <v>1041</v>
      </c>
      <c r="H39" s="165">
        <f t="shared" si="5"/>
        <v>0</v>
      </c>
      <c r="I39" s="73"/>
      <c r="J39" s="73"/>
      <c r="K39" s="129"/>
      <c r="L39" s="165">
        <f t="shared" si="6"/>
        <v>-1041</v>
      </c>
      <c r="M39" s="71">
        <f t="shared" si="7"/>
        <v>0</v>
      </c>
      <c r="N39" s="71">
        <f t="shared" si="8"/>
        <v>0</v>
      </c>
      <c r="O39" s="130">
        <f t="shared" si="9"/>
        <v>-1041</v>
      </c>
    </row>
    <row r="40" spans="1:15" ht="124.1" x14ac:dyDescent="0.3">
      <c r="A40" s="36">
        <v>19</v>
      </c>
      <c r="B40" s="37" t="s">
        <v>35</v>
      </c>
      <c r="C40" s="112" t="s">
        <v>6</v>
      </c>
      <c r="D40" s="165">
        <f t="shared" si="4"/>
        <v>500</v>
      </c>
      <c r="E40" s="73">
        <v>0</v>
      </c>
      <c r="F40" s="73">
        <v>0</v>
      </c>
      <c r="G40" s="129">
        <v>500</v>
      </c>
      <c r="H40" s="165">
        <f t="shared" si="5"/>
        <v>0</v>
      </c>
      <c r="I40" s="73"/>
      <c r="J40" s="73"/>
      <c r="K40" s="129"/>
      <c r="L40" s="165">
        <f t="shared" si="6"/>
        <v>-500</v>
      </c>
      <c r="M40" s="71">
        <f t="shared" si="7"/>
        <v>0</v>
      </c>
      <c r="N40" s="71">
        <f t="shared" si="8"/>
        <v>0</v>
      </c>
      <c r="O40" s="130">
        <f t="shared" si="9"/>
        <v>-500</v>
      </c>
    </row>
    <row r="41" spans="1:15" ht="124.1" x14ac:dyDescent="0.3">
      <c r="A41" s="36">
        <v>20</v>
      </c>
      <c r="B41" s="37" t="s">
        <v>36</v>
      </c>
      <c r="C41" s="112" t="s">
        <v>6</v>
      </c>
      <c r="D41" s="165">
        <f t="shared" si="4"/>
        <v>200</v>
      </c>
      <c r="E41" s="73">
        <v>0</v>
      </c>
      <c r="F41" s="73">
        <v>0</v>
      </c>
      <c r="G41" s="129">
        <v>200</v>
      </c>
      <c r="H41" s="165">
        <f t="shared" si="5"/>
        <v>0</v>
      </c>
      <c r="I41" s="73"/>
      <c r="J41" s="73"/>
      <c r="K41" s="129"/>
      <c r="L41" s="165">
        <f t="shared" si="6"/>
        <v>-200</v>
      </c>
      <c r="M41" s="71">
        <f t="shared" si="7"/>
        <v>0</v>
      </c>
      <c r="N41" s="71">
        <f t="shared" si="8"/>
        <v>0</v>
      </c>
      <c r="O41" s="130">
        <f t="shared" si="9"/>
        <v>-200</v>
      </c>
    </row>
    <row r="42" spans="1:15" ht="62.05" x14ac:dyDescent="0.3">
      <c r="A42" s="36">
        <v>21</v>
      </c>
      <c r="B42" s="37" t="s">
        <v>37</v>
      </c>
      <c r="C42" s="112" t="s">
        <v>6</v>
      </c>
      <c r="D42" s="165">
        <f t="shared" si="4"/>
        <v>400</v>
      </c>
      <c r="E42" s="73">
        <v>0</v>
      </c>
      <c r="F42" s="73">
        <v>0</v>
      </c>
      <c r="G42" s="129">
        <v>400</v>
      </c>
      <c r="H42" s="165">
        <f t="shared" si="5"/>
        <v>0</v>
      </c>
      <c r="I42" s="73"/>
      <c r="J42" s="73"/>
      <c r="K42" s="129"/>
      <c r="L42" s="165">
        <f t="shared" si="6"/>
        <v>-400</v>
      </c>
      <c r="M42" s="71">
        <f t="shared" si="7"/>
        <v>0</v>
      </c>
      <c r="N42" s="71">
        <f t="shared" si="8"/>
        <v>0</v>
      </c>
      <c r="O42" s="130">
        <f t="shared" si="9"/>
        <v>-400</v>
      </c>
    </row>
    <row r="43" spans="1:15" ht="50.95" x14ac:dyDescent="0.3">
      <c r="A43" s="36">
        <v>22</v>
      </c>
      <c r="B43" s="37" t="s">
        <v>38</v>
      </c>
      <c r="C43" s="112" t="s">
        <v>6</v>
      </c>
      <c r="D43" s="165">
        <f t="shared" si="4"/>
        <v>313.39999999999998</v>
      </c>
      <c r="E43" s="73">
        <v>0</v>
      </c>
      <c r="F43" s="73">
        <v>0</v>
      </c>
      <c r="G43" s="129">
        <v>313.39999999999998</v>
      </c>
      <c r="H43" s="165">
        <f t="shared" si="5"/>
        <v>0</v>
      </c>
      <c r="I43" s="73"/>
      <c r="J43" s="73"/>
      <c r="K43" s="129"/>
      <c r="L43" s="165">
        <f t="shared" si="6"/>
        <v>-313.39999999999998</v>
      </c>
      <c r="M43" s="71">
        <f t="shared" si="7"/>
        <v>0</v>
      </c>
      <c r="N43" s="71">
        <f t="shared" si="8"/>
        <v>0</v>
      </c>
      <c r="O43" s="130">
        <f t="shared" si="9"/>
        <v>-313.39999999999998</v>
      </c>
    </row>
    <row r="44" spans="1:15" ht="50.95" x14ac:dyDescent="0.3">
      <c r="A44" s="36">
        <v>23</v>
      </c>
      <c r="B44" s="37" t="s">
        <v>39</v>
      </c>
      <c r="C44" s="112" t="s">
        <v>6</v>
      </c>
      <c r="D44" s="165">
        <f t="shared" si="4"/>
        <v>1229.2</v>
      </c>
      <c r="E44" s="73">
        <v>0</v>
      </c>
      <c r="F44" s="73">
        <v>1229.2</v>
      </c>
      <c r="G44" s="129">
        <v>0</v>
      </c>
      <c r="H44" s="165">
        <f t="shared" si="5"/>
        <v>0</v>
      </c>
      <c r="I44" s="73"/>
      <c r="J44" s="73"/>
      <c r="K44" s="129"/>
      <c r="L44" s="165">
        <f t="shared" si="6"/>
        <v>-1229.2</v>
      </c>
      <c r="M44" s="71">
        <f t="shared" si="7"/>
        <v>0</v>
      </c>
      <c r="N44" s="71">
        <f t="shared" si="8"/>
        <v>-1229.2</v>
      </c>
      <c r="O44" s="130">
        <f t="shared" si="9"/>
        <v>0</v>
      </c>
    </row>
    <row r="45" spans="1:15" ht="50.95" x14ac:dyDescent="0.3">
      <c r="A45" s="36">
        <v>24</v>
      </c>
      <c r="B45" s="37" t="s">
        <v>40</v>
      </c>
      <c r="C45" s="112" t="s">
        <v>6</v>
      </c>
      <c r="D45" s="165">
        <f t="shared" si="4"/>
        <v>100</v>
      </c>
      <c r="E45" s="73">
        <v>0</v>
      </c>
      <c r="F45" s="73">
        <v>100</v>
      </c>
      <c r="G45" s="129">
        <v>0</v>
      </c>
      <c r="H45" s="165">
        <f t="shared" si="5"/>
        <v>0</v>
      </c>
      <c r="I45" s="73"/>
      <c r="J45" s="73"/>
      <c r="K45" s="129"/>
      <c r="L45" s="165">
        <f t="shared" si="6"/>
        <v>-100</v>
      </c>
      <c r="M45" s="71">
        <f t="shared" si="7"/>
        <v>0</v>
      </c>
      <c r="N45" s="71">
        <f t="shared" si="8"/>
        <v>-100</v>
      </c>
      <c r="O45" s="130">
        <f t="shared" si="9"/>
        <v>0</v>
      </c>
    </row>
    <row r="46" spans="1:15" ht="50.95" x14ac:dyDescent="0.3">
      <c r="A46" s="36">
        <v>25</v>
      </c>
      <c r="B46" s="37" t="s">
        <v>41</v>
      </c>
      <c r="C46" s="112" t="s">
        <v>6</v>
      </c>
      <c r="D46" s="165">
        <f t="shared" si="4"/>
        <v>2020.6</v>
      </c>
      <c r="E46" s="73">
        <v>0</v>
      </c>
      <c r="F46" s="73">
        <v>2020.6</v>
      </c>
      <c r="G46" s="129">
        <v>0</v>
      </c>
      <c r="H46" s="165">
        <f t="shared" si="5"/>
        <v>0</v>
      </c>
      <c r="I46" s="73"/>
      <c r="J46" s="73"/>
      <c r="K46" s="129"/>
      <c r="L46" s="165">
        <f t="shared" si="6"/>
        <v>-2020.6</v>
      </c>
      <c r="M46" s="71">
        <f t="shared" si="7"/>
        <v>0</v>
      </c>
      <c r="N46" s="71">
        <f t="shared" si="8"/>
        <v>-2020.6</v>
      </c>
      <c r="O46" s="130">
        <f t="shared" si="9"/>
        <v>0</v>
      </c>
    </row>
    <row r="47" spans="1:15" ht="38.25" customHeight="1" x14ac:dyDescent="0.3">
      <c r="A47" s="264">
        <v>26</v>
      </c>
      <c r="B47" s="241" t="s">
        <v>42</v>
      </c>
      <c r="C47" s="112" t="s">
        <v>8</v>
      </c>
      <c r="D47" s="165">
        <f t="shared" si="4"/>
        <v>0</v>
      </c>
      <c r="E47" s="73">
        <v>0</v>
      </c>
      <c r="F47" s="73">
        <v>0</v>
      </c>
      <c r="G47" s="129">
        <v>0</v>
      </c>
      <c r="H47" s="165">
        <f t="shared" si="5"/>
        <v>0</v>
      </c>
      <c r="I47" s="73"/>
      <c r="J47" s="73"/>
      <c r="K47" s="129"/>
      <c r="L47" s="165">
        <f t="shared" si="6"/>
        <v>0</v>
      </c>
      <c r="M47" s="71">
        <f t="shared" si="7"/>
        <v>0</v>
      </c>
      <c r="N47" s="71">
        <f t="shared" si="8"/>
        <v>0</v>
      </c>
      <c r="O47" s="130">
        <f t="shared" si="9"/>
        <v>0</v>
      </c>
    </row>
    <row r="48" spans="1:15" ht="50.95" x14ac:dyDescent="0.3">
      <c r="A48" s="264"/>
      <c r="B48" s="241"/>
      <c r="C48" s="112" t="s">
        <v>6</v>
      </c>
      <c r="D48" s="165">
        <f t="shared" si="4"/>
        <v>1180</v>
      </c>
      <c r="E48" s="73">
        <v>0</v>
      </c>
      <c r="F48" s="73">
        <v>1180</v>
      </c>
      <c r="G48" s="129">
        <v>0</v>
      </c>
      <c r="H48" s="165">
        <f t="shared" si="5"/>
        <v>0</v>
      </c>
      <c r="I48" s="73"/>
      <c r="J48" s="73"/>
      <c r="K48" s="129"/>
      <c r="L48" s="165">
        <f t="shared" si="6"/>
        <v>-1180</v>
      </c>
      <c r="M48" s="71">
        <f t="shared" si="7"/>
        <v>0</v>
      </c>
      <c r="N48" s="71">
        <f t="shared" si="8"/>
        <v>-1180</v>
      </c>
      <c r="O48" s="130">
        <f t="shared" si="9"/>
        <v>0</v>
      </c>
    </row>
    <row r="49" spans="1:15" ht="50.95" x14ac:dyDescent="0.3">
      <c r="A49" s="36">
        <v>27</v>
      </c>
      <c r="B49" s="37" t="s">
        <v>43</v>
      </c>
      <c r="C49" s="112" t="s">
        <v>6</v>
      </c>
      <c r="D49" s="165">
        <f t="shared" si="4"/>
        <v>1194</v>
      </c>
      <c r="E49" s="73">
        <v>0</v>
      </c>
      <c r="F49" s="73">
        <v>1194</v>
      </c>
      <c r="G49" s="129">
        <v>0</v>
      </c>
      <c r="H49" s="165">
        <f t="shared" si="5"/>
        <v>0</v>
      </c>
      <c r="I49" s="73"/>
      <c r="J49" s="73"/>
      <c r="K49" s="129"/>
      <c r="L49" s="165">
        <f t="shared" si="6"/>
        <v>-1194</v>
      </c>
      <c r="M49" s="71">
        <f t="shared" si="7"/>
        <v>0</v>
      </c>
      <c r="N49" s="71">
        <f t="shared" si="8"/>
        <v>-1194</v>
      </c>
      <c r="O49" s="130">
        <f t="shared" si="9"/>
        <v>0</v>
      </c>
    </row>
    <row r="50" spans="1:15" ht="50.95" x14ac:dyDescent="0.3">
      <c r="A50" s="36">
        <v>28</v>
      </c>
      <c r="B50" s="37" t="s">
        <v>44</v>
      </c>
      <c r="C50" s="112" t="s">
        <v>6</v>
      </c>
      <c r="D50" s="165">
        <f t="shared" si="4"/>
        <v>966.4</v>
      </c>
      <c r="E50" s="73">
        <v>0</v>
      </c>
      <c r="F50" s="73">
        <v>966.4</v>
      </c>
      <c r="G50" s="129">
        <v>0</v>
      </c>
      <c r="H50" s="165">
        <f t="shared" si="5"/>
        <v>0</v>
      </c>
      <c r="I50" s="73"/>
      <c r="J50" s="73"/>
      <c r="K50" s="129"/>
      <c r="L50" s="165">
        <f t="shared" si="6"/>
        <v>-966.4</v>
      </c>
      <c r="M50" s="71">
        <f t="shared" si="7"/>
        <v>0</v>
      </c>
      <c r="N50" s="71">
        <f t="shared" si="8"/>
        <v>-966.4</v>
      </c>
      <c r="O50" s="130">
        <f t="shared" si="9"/>
        <v>0</v>
      </c>
    </row>
    <row r="51" spans="1:15" ht="50.95" x14ac:dyDescent="0.3">
      <c r="A51" s="36">
        <v>29</v>
      </c>
      <c r="B51" s="37" t="s">
        <v>45</v>
      </c>
      <c r="C51" s="112" t="s">
        <v>6</v>
      </c>
      <c r="D51" s="165">
        <f t="shared" si="4"/>
        <v>440.3</v>
      </c>
      <c r="E51" s="73">
        <v>0</v>
      </c>
      <c r="F51" s="73">
        <v>440.3</v>
      </c>
      <c r="G51" s="129">
        <v>0</v>
      </c>
      <c r="H51" s="165">
        <f t="shared" si="5"/>
        <v>0</v>
      </c>
      <c r="I51" s="73"/>
      <c r="J51" s="73"/>
      <c r="K51" s="129"/>
      <c r="L51" s="165">
        <f t="shared" si="6"/>
        <v>-440.3</v>
      </c>
      <c r="M51" s="71">
        <f t="shared" si="7"/>
        <v>0</v>
      </c>
      <c r="N51" s="71">
        <f t="shared" si="8"/>
        <v>-440.3</v>
      </c>
      <c r="O51" s="130">
        <f t="shared" si="9"/>
        <v>0</v>
      </c>
    </row>
    <row r="52" spans="1:15" ht="50.95" x14ac:dyDescent="0.3">
      <c r="A52" s="36">
        <v>30</v>
      </c>
      <c r="B52" s="37" t="s">
        <v>46</v>
      </c>
      <c r="C52" s="112" t="s">
        <v>6</v>
      </c>
      <c r="D52" s="165">
        <f t="shared" si="4"/>
        <v>138.69999999999999</v>
      </c>
      <c r="E52" s="73">
        <v>0</v>
      </c>
      <c r="F52" s="73">
        <v>138.69999999999999</v>
      </c>
      <c r="G52" s="129">
        <v>0</v>
      </c>
      <c r="H52" s="165">
        <f t="shared" si="5"/>
        <v>0</v>
      </c>
      <c r="I52" s="73"/>
      <c r="J52" s="73"/>
      <c r="K52" s="129"/>
      <c r="L52" s="165">
        <f t="shared" si="6"/>
        <v>-138.69999999999999</v>
      </c>
      <c r="M52" s="71">
        <f t="shared" si="7"/>
        <v>0</v>
      </c>
      <c r="N52" s="71">
        <f t="shared" si="8"/>
        <v>-138.69999999999999</v>
      </c>
      <c r="O52" s="130">
        <f t="shared" si="9"/>
        <v>0</v>
      </c>
    </row>
    <row r="53" spans="1:15" ht="50.95" x14ac:dyDescent="0.3">
      <c r="A53" s="36">
        <v>31</v>
      </c>
      <c r="B53" s="37" t="s">
        <v>47</v>
      </c>
      <c r="C53" s="112" t="s">
        <v>6</v>
      </c>
      <c r="D53" s="165">
        <f t="shared" si="4"/>
        <v>887.6</v>
      </c>
      <c r="E53" s="73">
        <v>0</v>
      </c>
      <c r="F53" s="73">
        <v>887.6</v>
      </c>
      <c r="G53" s="129">
        <v>0</v>
      </c>
      <c r="H53" s="165">
        <f t="shared" si="5"/>
        <v>0</v>
      </c>
      <c r="I53" s="73"/>
      <c r="J53" s="73"/>
      <c r="K53" s="129"/>
      <c r="L53" s="165">
        <f t="shared" si="6"/>
        <v>-887.6</v>
      </c>
      <c r="M53" s="71">
        <f t="shared" si="7"/>
        <v>0</v>
      </c>
      <c r="N53" s="71">
        <f t="shared" si="8"/>
        <v>-887.6</v>
      </c>
      <c r="O53" s="130">
        <f t="shared" si="9"/>
        <v>0</v>
      </c>
    </row>
    <row r="54" spans="1:15" ht="62.05" x14ac:dyDescent="0.3">
      <c r="A54" s="36">
        <v>32</v>
      </c>
      <c r="B54" s="37" t="s">
        <v>48</v>
      </c>
      <c r="C54" s="112" t="s">
        <v>6</v>
      </c>
      <c r="D54" s="165">
        <f t="shared" ref="D54:D93" si="10">SUM(E54:G54)</f>
        <v>1066.7</v>
      </c>
      <c r="E54" s="73">
        <v>0</v>
      </c>
      <c r="F54" s="73">
        <v>1066.7</v>
      </c>
      <c r="G54" s="129">
        <v>0</v>
      </c>
      <c r="H54" s="165">
        <f t="shared" ref="H54:H93" si="11">SUM(I54:K54)</f>
        <v>0</v>
      </c>
      <c r="I54" s="73"/>
      <c r="J54" s="73"/>
      <c r="K54" s="129"/>
      <c r="L54" s="165">
        <f t="shared" ref="L54:L93" si="12">SUM(M54:O54)</f>
        <v>-1066.7</v>
      </c>
      <c r="M54" s="71">
        <f t="shared" si="7"/>
        <v>0</v>
      </c>
      <c r="N54" s="71">
        <f t="shared" si="8"/>
        <v>-1066.7</v>
      </c>
      <c r="O54" s="130">
        <f t="shared" si="9"/>
        <v>0</v>
      </c>
    </row>
    <row r="55" spans="1:15" ht="62.05" x14ac:dyDescent="0.3">
      <c r="A55" s="36">
        <v>33</v>
      </c>
      <c r="B55" s="37" t="s">
        <v>49</v>
      </c>
      <c r="C55" s="112" t="s">
        <v>6</v>
      </c>
      <c r="D55" s="165">
        <f t="shared" si="10"/>
        <v>1982.3</v>
      </c>
      <c r="E55" s="73">
        <v>0</v>
      </c>
      <c r="F55" s="73">
        <v>1982.3</v>
      </c>
      <c r="G55" s="129">
        <v>0</v>
      </c>
      <c r="H55" s="165">
        <f t="shared" si="11"/>
        <v>0</v>
      </c>
      <c r="I55" s="73"/>
      <c r="J55" s="73"/>
      <c r="K55" s="129"/>
      <c r="L55" s="165">
        <f t="shared" si="12"/>
        <v>-1982.3</v>
      </c>
      <c r="M55" s="71">
        <f t="shared" si="7"/>
        <v>0</v>
      </c>
      <c r="N55" s="71">
        <f t="shared" si="8"/>
        <v>-1982.3</v>
      </c>
      <c r="O55" s="130">
        <f t="shared" si="9"/>
        <v>0</v>
      </c>
    </row>
    <row r="56" spans="1:15" ht="25.5" x14ac:dyDescent="0.3">
      <c r="A56" s="264">
        <v>34</v>
      </c>
      <c r="B56" s="242" t="s">
        <v>50</v>
      </c>
      <c r="C56" s="111" t="s">
        <v>9</v>
      </c>
      <c r="D56" s="165">
        <f t="shared" si="10"/>
        <v>3248.4</v>
      </c>
      <c r="E56" s="73">
        <v>0</v>
      </c>
      <c r="F56" s="73">
        <v>3248.4</v>
      </c>
      <c r="G56" s="129">
        <v>0</v>
      </c>
      <c r="H56" s="165">
        <f t="shared" si="11"/>
        <v>0</v>
      </c>
      <c r="I56" s="73"/>
      <c r="J56" s="73"/>
      <c r="K56" s="129"/>
      <c r="L56" s="165">
        <f t="shared" si="12"/>
        <v>-3248.4</v>
      </c>
      <c r="M56" s="71">
        <f t="shared" si="7"/>
        <v>0</v>
      </c>
      <c r="N56" s="71">
        <f t="shared" si="8"/>
        <v>-3248.4</v>
      </c>
      <c r="O56" s="130">
        <f t="shared" si="9"/>
        <v>0</v>
      </c>
    </row>
    <row r="57" spans="1:15" ht="50.95" x14ac:dyDescent="0.3">
      <c r="A57" s="264"/>
      <c r="B57" s="259"/>
      <c r="C57" s="112" t="s">
        <v>6</v>
      </c>
      <c r="D57" s="165">
        <f t="shared" si="10"/>
        <v>10000</v>
      </c>
      <c r="E57" s="73">
        <v>0</v>
      </c>
      <c r="F57" s="73">
        <v>10000</v>
      </c>
      <c r="G57" s="129">
        <v>0</v>
      </c>
      <c r="H57" s="165">
        <f t="shared" si="11"/>
        <v>0</v>
      </c>
      <c r="I57" s="73"/>
      <c r="J57" s="73"/>
      <c r="K57" s="129"/>
      <c r="L57" s="165">
        <f t="shared" si="12"/>
        <v>-10000</v>
      </c>
      <c r="M57" s="71">
        <f t="shared" si="7"/>
        <v>0</v>
      </c>
      <c r="N57" s="71">
        <f t="shared" si="8"/>
        <v>-10000</v>
      </c>
      <c r="O57" s="130">
        <f t="shared" si="9"/>
        <v>0</v>
      </c>
    </row>
    <row r="58" spans="1:15" ht="50.95" x14ac:dyDescent="0.3">
      <c r="A58" s="36">
        <v>35</v>
      </c>
      <c r="B58" s="37" t="s">
        <v>51</v>
      </c>
      <c r="C58" s="112" t="s">
        <v>6</v>
      </c>
      <c r="D58" s="165">
        <f t="shared" si="10"/>
        <v>352.1</v>
      </c>
      <c r="E58" s="73">
        <v>0</v>
      </c>
      <c r="F58" s="73">
        <v>352.1</v>
      </c>
      <c r="G58" s="129">
        <v>0</v>
      </c>
      <c r="H58" s="165">
        <f t="shared" si="11"/>
        <v>0</v>
      </c>
      <c r="I58" s="73"/>
      <c r="J58" s="73"/>
      <c r="K58" s="129"/>
      <c r="L58" s="165">
        <f t="shared" si="12"/>
        <v>-352.1</v>
      </c>
      <c r="M58" s="71">
        <f t="shared" si="7"/>
        <v>0</v>
      </c>
      <c r="N58" s="71">
        <f t="shared" si="8"/>
        <v>-352.1</v>
      </c>
      <c r="O58" s="130">
        <f t="shared" si="9"/>
        <v>0</v>
      </c>
    </row>
    <row r="59" spans="1:15" ht="77.55" x14ac:dyDescent="0.3">
      <c r="A59" s="36">
        <v>36</v>
      </c>
      <c r="B59" s="37" t="s">
        <v>52</v>
      </c>
      <c r="C59" s="112" t="s">
        <v>6</v>
      </c>
      <c r="D59" s="165">
        <f t="shared" si="10"/>
        <v>2728.7</v>
      </c>
      <c r="E59" s="73">
        <v>0</v>
      </c>
      <c r="F59" s="73">
        <v>2728.7</v>
      </c>
      <c r="G59" s="129">
        <v>0</v>
      </c>
      <c r="H59" s="165">
        <f t="shared" si="11"/>
        <v>0</v>
      </c>
      <c r="I59" s="73"/>
      <c r="J59" s="73"/>
      <c r="K59" s="129"/>
      <c r="L59" s="165">
        <f t="shared" si="12"/>
        <v>-2728.7</v>
      </c>
      <c r="M59" s="71">
        <f t="shared" si="7"/>
        <v>0</v>
      </c>
      <c r="N59" s="71">
        <f t="shared" si="8"/>
        <v>-2728.7</v>
      </c>
      <c r="O59" s="130">
        <f t="shared" si="9"/>
        <v>0</v>
      </c>
    </row>
    <row r="60" spans="1:15" ht="50.95" x14ac:dyDescent="0.3">
      <c r="A60" s="36">
        <v>37</v>
      </c>
      <c r="B60" s="37" t="s">
        <v>53</v>
      </c>
      <c r="C60" s="112" t="s">
        <v>6</v>
      </c>
      <c r="D60" s="165">
        <f t="shared" si="10"/>
        <v>2037.6</v>
      </c>
      <c r="E60" s="73">
        <v>0</v>
      </c>
      <c r="F60" s="73">
        <v>2037.6</v>
      </c>
      <c r="G60" s="129">
        <v>0</v>
      </c>
      <c r="H60" s="165">
        <f t="shared" si="11"/>
        <v>0</v>
      </c>
      <c r="I60" s="73"/>
      <c r="J60" s="73"/>
      <c r="K60" s="129"/>
      <c r="L60" s="165">
        <f t="shared" si="12"/>
        <v>-2037.6</v>
      </c>
      <c r="M60" s="71">
        <f t="shared" si="7"/>
        <v>0</v>
      </c>
      <c r="N60" s="71">
        <f t="shared" si="8"/>
        <v>-2037.6</v>
      </c>
      <c r="O60" s="130">
        <f t="shared" si="9"/>
        <v>0</v>
      </c>
    </row>
    <row r="61" spans="1:15" ht="50.95" x14ac:dyDescent="0.3">
      <c r="A61" s="36">
        <v>38</v>
      </c>
      <c r="B61" s="37" t="s">
        <v>54</v>
      </c>
      <c r="C61" s="112" t="s">
        <v>6</v>
      </c>
      <c r="D61" s="165">
        <f t="shared" si="10"/>
        <v>1716.9</v>
      </c>
      <c r="E61" s="73">
        <v>0</v>
      </c>
      <c r="F61" s="73">
        <v>1716.9</v>
      </c>
      <c r="G61" s="129">
        <v>0</v>
      </c>
      <c r="H61" s="165">
        <f t="shared" si="11"/>
        <v>0</v>
      </c>
      <c r="I61" s="73"/>
      <c r="J61" s="73"/>
      <c r="K61" s="129"/>
      <c r="L61" s="165">
        <f t="shared" si="12"/>
        <v>-1716.9</v>
      </c>
      <c r="M61" s="71">
        <f t="shared" si="7"/>
        <v>0</v>
      </c>
      <c r="N61" s="71">
        <f t="shared" si="8"/>
        <v>-1716.9</v>
      </c>
      <c r="O61" s="130">
        <f t="shared" si="9"/>
        <v>0</v>
      </c>
    </row>
    <row r="62" spans="1:15" ht="77.55" x14ac:dyDescent="0.3">
      <c r="A62" s="36">
        <v>39</v>
      </c>
      <c r="B62" s="37" t="s">
        <v>55</v>
      </c>
      <c r="C62" s="112" t="s">
        <v>6</v>
      </c>
      <c r="D62" s="165">
        <f t="shared" si="10"/>
        <v>500</v>
      </c>
      <c r="E62" s="73">
        <v>0</v>
      </c>
      <c r="F62" s="73">
        <v>500</v>
      </c>
      <c r="G62" s="129">
        <v>0</v>
      </c>
      <c r="H62" s="165">
        <f t="shared" si="11"/>
        <v>0</v>
      </c>
      <c r="I62" s="73"/>
      <c r="J62" s="73"/>
      <c r="K62" s="129"/>
      <c r="L62" s="165">
        <f t="shared" si="12"/>
        <v>-500</v>
      </c>
      <c r="M62" s="71">
        <f t="shared" si="7"/>
        <v>0</v>
      </c>
      <c r="N62" s="71">
        <f t="shared" si="8"/>
        <v>-500</v>
      </c>
      <c r="O62" s="130">
        <f t="shared" si="9"/>
        <v>0</v>
      </c>
    </row>
    <row r="63" spans="1:15" ht="50.95" x14ac:dyDescent="0.3">
      <c r="A63" s="36">
        <v>40</v>
      </c>
      <c r="B63" s="37" t="s">
        <v>56</v>
      </c>
      <c r="C63" s="112" t="s">
        <v>6</v>
      </c>
      <c r="D63" s="165">
        <f t="shared" si="10"/>
        <v>376.1</v>
      </c>
      <c r="E63" s="73">
        <v>0</v>
      </c>
      <c r="F63" s="73">
        <v>376.1</v>
      </c>
      <c r="G63" s="129">
        <v>0</v>
      </c>
      <c r="H63" s="165">
        <f t="shared" si="11"/>
        <v>0</v>
      </c>
      <c r="I63" s="73"/>
      <c r="J63" s="73"/>
      <c r="K63" s="129"/>
      <c r="L63" s="165">
        <f t="shared" si="12"/>
        <v>-376.1</v>
      </c>
      <c r="M63" s="71">
        <f t="shared" si="7"/>
        <v>0</v>
      </c>
      <c r="N63" s="71">
        <f t="shared" si="8"/>
        <v>-376.1</v>
      </c>
      <c r="O63" s="130">
        <f t="shared" si="9"/>
        <v>0</v>
      </c>
    </row>
    <row r="64" spans="1:15" ht="50.95" x14ac:dyDescent="0.3">
      <c r="A64" s="36">
        <v>41</v>
      </c>
      <c r="B64" s="37" t="s">
        <v>57</v>
      </c>
      <c r="C64" s="112" t="s">
        <v>6</v>
      </c>
      <c r="D64" s="165">
        <f t="shared" si="10"/>
        <v>91.6</v>
      </c>
      <c r="E64" s="73">
        <v>0</v>
      </c>
      <c r="F64" s="73">
        <v>91.6</v>
      </c>
      <c r="G64" s="129">
        <v>0</v>
      </c>
      <c r="H64" s="165">
        <f t="shared" si="11"/>
        <v>0</v>
      </c>
      <c r="I64" s="73"/>
      <c r="J64" s="73"/>
      <c r="K64" s="129"/>
      <c r="L64" s="165">
        <f t="shared" si="12"/>
        <v>-91.6</v>
      </c>
      <c r="M64" s="71">
        <f t="shared" si="7"/>
        <v>0</v>
      </c>
      <c r="N64" s="71">
        <f t="shared" si="8"/>
        <v>-91.6</v>
      </c>
      <c r="O64" s="130">
        <f t="shared" si="9"/>
        <v>0</v>
      </c>
    </row>
    <row r="65" spans="1:15" ht="50.95" x14ac:dyDescent="0.3">
      <c r="A65" s="36">
        <v>42</v>
      </c>
      <c r="B65" s="37" t="s">
        <v>58</v>
      </c>
      <c r="C65" s="112" t="s">
        <v>6</v>
      </c>
      <c r="D65" s="165">
        <f t="shared" si="10"/>
        <v>972.2</v>
      </c>
      <c r="E65" s="73">
        <v>0</v>
      </c>
      <c r="F65" s="73">
        <v>972.2</v>
      </c>
      <c r="G65" s="129">
        <v>0</v>
      </c>
      <c r="H65" s="165">
        <f t="shared" si="11"/>
        <v>0</v>
      </c>
      <c r="I65" s="73"/>
      <c r="J65" s="73"/>
      <c r="K65" s="129"/>
      <c r="L65" s="165">
        <f t="shared" si="12"/>
        <v>-972.2</v>
      </c>
      <c r="M65" s="71">
        <f t="shared" si="7"/>
        <v>0</v>
      </c>
      <c r="N65" s="71">
        <f t="shared" si="8"/>
        <v>-972.2</v>
      </c>
      <c r="O65" s="130">
        <f t="shared" si="9"/>
        <v>0</v>
      </c>
    </row>
    <row r="66" spans="1:15" ht="50.95" x14ac:dyDescent="0.3">
      <c r="A66" s="36">
        <v>43</v>
      </c>
      <c r="B66" s="37" t="s">
        <v>59</v>
      </c>
      <c r="C66" s="112" t="s">
        <v>6</v>
      </c>
      <c r="D66" s="165">
        <f t="shared" si="10"/>
        <v>253.9</v>
      </c>
      <c r="E66" s="73">
        <v>0</v>
      </c>
      <c r="F66" s="73">
        <v>253.9</v>
      </c>
      <c r="G66" s="129">
        <v>0</v>
      </c>
      <c r="H66" s="165">
        <f t="shared" si="11"/>
        <v>0</v>
      </c>
      <c r="I66" s="73"/>
      <c r="J66" s="73"/>
      <c r="K66" s="129"/>
      <c r="L66" s="165">
        <f t="shared" si="12"/>
        <v>-253.9</v>
      </c>
      <c r="M66" s="71">
        <f t="shared" si="7"/>
        <v>0</v>
      </c>
      <c r="N66" s="71">
        <f t="shared" si="8"/>
        <v>-253.9</v>
      </c>
      <c r="O66" s="130">
        <f t="shared" si="9"/>
        <v>0</v>
      </c>
    </row>
    <row r="67" spans="1:15" ht="50.95" x14ac:dyDescent="0.3">
      <c r="A67" s="36">
        <v>44</v>
      </c>
      <c r="B67" s="37" t="s">
        <v>60</v>
      </c>
      <c r="C67" s="112" t="s">
        <v>6</v>
      </c>
      <c r="D67" s="165">
        <f t="shared" si="10"/>
        <v>2684.5</v>
      </c>
      <c r="E67" s="73">
        <v>0</v>
      </c>
      <c r="F67" s="73">
        <v>2684.5</v>
      </c>
      <c r="G67" s="129">
        <v>0</v>
      </c>
      <c r="H67" s="165">
        <f t="shared" si="11"/>
        <v>0</v>
      </c>
      <c r="I67" s="73"/>
      <c r="J67" s="73"/>
      <c r="K67" s="129"/>
      <c r="L67" s="165">
        <f t="shared" si="12"/>
        <v>-2684.5</v>
      </c>
      <c r="M67" s="71">
        <f t="shared" si="7"/>
        <v>0</v>
      </c>
      <c r="N67" s="71">
        <f t="shared" si="8"/>
        <v>-2684.5</v>
      </c>
      <c r="O67" s="130">
        <f t="shared" si="9"/>
        <v>0</v>
      </c>
    </row>
    <row r="68" spans="1:15" ht="50.95" x14ac:dyDescent="0.3">
      <c r="A68" s="36">
        <v>45</v>
      </c>
      <c r="B68" s="37" t="s">
        <v>61</v>
      </c>
      <c r="C68" s="112" t="s">
        <v>6</v>
      </c>
      <c r="D68" s="165">
        <f t="shared" si="10"/>
        <v>567.6</v>
      </c>
      <c r="E68" s="73">
        <v>0</v>
      </c>
      <c r="F68" s="73">
        <v>567.6</v>
      </c>
      <c r="G68" s="129">
        <v>0</v>
      </c>
      <c r="H68" s="165">
        <f t="shared" si="11"/>
        <v>0</v>
      </c>
      <c r="I68" s="73"/>
      <c r="J68" s="73"/>
      <c r="K68" s="129"/>
      <c r="L68" s="165">
        <f t="shared" si="12"/>
        <v>-567.6</v>
      </c>
      <c r="M68" s="71">
        <f t="shared" si="7"/>
        <v>0</v>
      </c>
      <c r="N68" s="71">
        <f t="shared" si="8"/>
        <v>-567.6</v>
      </c>
      <c r="O68" s="130">
        <f t="shared" si="9"/>
        <v>0</v>
      </c>
    </row>
    <row r="69" spans="1:15" ht="50.95" x14ac:dyDescent="0.3">
      <c r="A69" s="36">
        <v>46</v>
      </c>
      <c r="B69" s="37" t="s">
        <v>62</v>
      </c>
      <c r="C69" s="112" t="s">
        <v>6</v>
      </c>
      <c r="D69" s="165">
        <f t="shared" si="10"/>
        <v>285.39999999999998</v>
      </c>
      <c r="E69" s="73">
        <v>0</v>
      </c>
      <c r="F69" s="73">
        <v>285.39999999999998</v>
      </c>
      <c r="G69" s="129">
        <v>0</v>
      </c>
      <c r="H69" s="165">
        <f t="shared" si="11"/>
        <v>0</v>
      </c>
      <c r="I69" s="73"/>
      <c r="J69" s="73"/>
      <c r="K69" s="129"/>
      <c r="L69" s="165">
        <f t="shared" si="12"/>
        <v>-285.39999999999998</v>
      </c>
      <c r="M69" s="71">
        <f t="shared" si="7"/>
        <v>0</v>
      </c>
      <c r="N69" s="71">
        <f t="shared" si="8"/>
        <v>-285.39999999999998</v>
      </c>
      <c r="O69" s="130">
        <f t="shared" si="9"/>
        <v>0</v>
      </c>
    </row>
    <row r="70" spans="1:15" ht="50.95" x14ac:dyDescent="0.3">
      <c r="A70" s="36">
        <v>47</v>
      </c>
      <c r="B70" s="37" t="s">
        <v>63</v>
      </c>
      <c r="C70" s="112" t="s">
        <v>6</v>
      </c>
      <c r="D70" s="165">
        <f t="shared" si="10"/>
        <v>932.5</v>
      </c>
      <c r="E70" s="73">
        <v>0</v>
      </c>
      <c r="F70" s="73">
        <v>932.5</v>
      </c>
      <c r="G70" s="129">
        <v>0</v>
      </c>
      <c r="H70" s="165">
        <f t="shared" si="11"/>
        <v>0</v>
      </c>
      <c r="I70" s="73"/>
      <c r="J70" s="73"/>
      <c r="K70" s="129"/>
      <c r="L70" s="165">
        <f t="shared" si="12"/>
        <v>-932.5</v>
      </c>
      <c r="M70" s="71">
        <f t="shared" si="7"/>
        <v>0</v>
      </c>
      <c r="N70" s="71">
        <f t="shared" si="8"/>
        <v>-932.5</v>
      </c>
      <c r="O70" s="130">
        <f t="shared" si="9"/>
        <v>0</v>
      </c>
    </row>
    <row r="71" spans="1:15" ht="93.05" x14ac:dyDescent="0.3">
      <c r="A71" s="36">
        <v>48</v>
      </c>
      <c r="B71" s="37" t="s">
        <v>64</v>
      </c>
      <c r="C71" s="112" t="s">
        <v>6</v>
      </c>
      <c r="D71" s="165">
        <f t="shared" si="10"/>
        <v>500</v>
      </c>
      <c r="E71" s="73">
        <v>0</v>
      </c>
      <c r="F71" s="73">
        <v>500</v>
      </c>
      <c r="G71" s="129">
        <v>0</v>
      </c>
      <c r="H71" s="165">
        <f t="shared" si="11"/>
        <v>0</v>
      </c>
      <c r="I71" s="73"/>
      <c r="J71" s="73"/>
      <c r="K71" s="129"/>
      <c r="L71" s="165">
        <f t="shared" si="12"/>
        <v>-500</v>
      </c>
      <c r="M71" s="71">
        <f t="shared" si="7"/>
        <v>0</v>
      </c>
      <c r="N71" s="71">
        <f t="shared" si="8"/>
        <v>-500</v>
      </c>
      <c r="O71" s="130">
        <f t="shared" si="9"/>
        <v>0</v>
      </c>
    </row>
    <row r="72" spans="1:15" ht="77.55" x14ac:dyDescent="0.3">
      <c r="A72" s="36">
        <v>49</v>
      </c>
      <c r="B72" s="37" t="s">
        <v>65</v>
      </c>
      <c r="C72" s="112" t="s">
        <v>6</v>
      </c>
      <c r="D72" s="165">
        <f t="shared" si="10"/>
        <v>1000</v>
      </c>
      <c r="E72" s="73">
        <v>0</v>
      </c>
      <c r="F72" s="73">
        <v>1000</v>
      </c>
      <c r="G72" s="129">
        <v>0</v>
      </c>
      <c r="H72" s="165">
        <f t="shared" si="11"/>
        <v>0</v>
      </c>
      <c r="I72" s="73"/>
      <c r="J72" s="73"/>
      <c r="K72" s="129"/>
      <c r="L72" s="165">
        <f t="shared" si="12"/>
        <v>-1000</v>
      </c>
      <c r="M72" s="71">
        <f t="shared" si="7"/>
        <v>0</v>
      </c>
      <c r="N72" s="71">
        <f t="shared" si="8"/>
        <v>-1000</v>
      </c>
      <c r="O72" s="130">
        <f t="shared" si="9"/>
        <v>0</v>
      </c>
    </row>
    <row r="73" spans="1:15" ht="108.55" x14ac:dyDescent="0.3">
      <c r="A73" s="36">
        <v>50</v>
      </c>
      <c r="B73" s="37" t="s">
        <v>66</v>
      </c>
      <c r="C73" s="112" t="s">
        <v>6</v>
      </c>
      <c r="D73" s="165">
        <f t="shared" si="10"/>
        <v>2100</v>
      </c>
      <c r="E73" s="73">
        <v>0</v>
      </c>
      <c r="F73" s="73">
        <v>2100</v>
      </c>
      <c r="G73" s="129">
        <v>0</v>
      </c>
      <c r="H73" s="165">
        <f t="shared" si="11"/>
        <v>0</v>
      </c>
      <c r="I73" s="73"/>
      <c r="J73" s="73"/>
      <c r="K73" s="129"/>
      <c r="L73" s="165">
        <f t="shared" si="12"/>
        <v>-2100</v>
      </c>
      <c r="M73" s="71">
        <f t="shared" si="7"/>
        <v>0</v>
      </c>
      <c r="N73" s="71">
        <f t="shared" si="8"/>
        <v>-2100</v>
      </c>
      <c r="O73" s="130">
        <f t="shared" si="9"/>
        <v>0</v>
      </c>
    </row>
    <row r="74" spans="1:15" ht="50.95" x14ac:dyDescent="0.3">
      <c r="A74" s="36">
        <v>51</v>
      </c>
      <c r="B74" s="37" t="s">
        <v>67</v>
      </c>
      <c r="C74" s="112" t="s">
        <v>6</v>
      </c>
      <c r="D74" s="165">
        <f t="shared" si="10"/>
        <v>1908.6</v>
      </c>
      <c r="E74" s="73">
        <v>0</v>
      </c>
      <c r="F74" s="73">
        <v>1908.6</v>
      </c>
      <c r="G74" s="129">
        <v>0</v>
      </c>
      <c r="H74" s="165">
        <f t="shared" si="11"/>
        <v>0</v>
      </c>
      <c r="I74" s="73"/>
      <c r="J74" s="73"/>
      <c r="K74" s="129"/>
      <c r="L74" s="165">
        <f t="shared" si="12"/>
        <v>-1908.6</v>
      </c>
      <c r="M74" s="71">
        <f t="shared" si="7"/>
        <v>0</v>
      </c>
      <c r="N74" s="71">
        <f t="shared" si="8"/>
        <v>-1908.6</v>
      </c>
      <c r="O74" s="130">
        <f t="shared" si="9"/>
        <v>0</v>
      </c>
    </row>
    <row r="75" spans="1:15" ht="77.55" x14ac:dyDescent="0.3">
      <c r="A75" s="36">
        <v>52</v>
      </c>
      <c r="B75" s="37" t="s">
        <v>68</v>
      </c>
      <c r="C75" s="112" t="s">
        <v>6</v>
      </c>
      <c r="D75" s="165">
        <f t="shared" si="10"/>
        <v>885.5</v>
      </c>
      <c r="E75" s="73">
        <v>0</v>
      </c>
      <c r="F75" s="73">
        <v>885.5</v>
      </c>
      <c r="G75" s="129">
        <v>0</v>
      </c>
      <c r="H75" s="165">
        <f t="shared" si="11"/>
        <v>0</v>
      </c>
      <c r="I75" s="73"/>
      <c r="J75" s="73"/>
      <c r="K75" s="129"/>
      <c r="L75" s="165">
        <f t="shared" si="12"/>
        <v>-885.5</v>
      </c>
      <c r="M75" s="71">
        <f t="shared" si="7"/>
        <v>0</v>
      </c>
      <c r="N75" s="71">
        <f t="shared" si="8"/>
        <v>-885.5</v>
      </c>
      <c r="O75" s="130">
        <f t="shared" si="9"/>
        <v>0</v>
      </c>
    </row>
    <row r="76" spans="1:15" ht="50.95" x14ac:dyDescent="0.3">
      <c r="A76" s="36">
        <v>53</v>
      </c>
      <c r="B76" s="37" t="s">
        <v>69</v>
      </c>
      <c r="C76" s="112" t="s">
        <v>6</v>
      </c>
      <c r="D76" s="165">
        <f t="shared" si="10"/>
        <v>2049.3000000000002</v>
      </c>
      <c r="E76" s="73">
        <v>0</v>
      </c>
      <c r="F76" s="73">
        <v>2049.3000000000002</v>
      </c>
      <c r="G76" s="129">
        <v>0</v>
      </c>
      <c r="H76" s="165">
        <f t="shared" si="11"/>
        <v>0</v>
      </c>
      <c r="I76" s="73"/>
      <c r="J76" s="73"/>
      <c r="K76" s="129"/>
      <c r="L76" s="165">
        <f t="shared" si="12"/>
        <v>-2049.3000000000002</v>
      </c>
      <c r="M76" s="71">
        <f t="shared" si="7"/>
        <v>0</v>
      </c>
      <c r="N76" s="71">
        <f t="shared" si="8"/>
        <v>-2049.3000000000002</v>
      </c>
      <c r="O76" s="130">
        <f t="shared" si="9"/>
        <v>0</v>
      </c>
    </row>
    <row r="77" spans="1:15" ht="62.05" x14ac:dyDescent="0.3">
      <c r="A77" s="36">
        <v>54</v>
      </c>
      <c r="B77" s="37" t="s">
        <v>70</v>
      </c>
      <c r="C77" s="112" t="s">
        <v>6</v>
      </c>
      <c r="D77" s="165">
        <f t="shared" si="10"/>
        <v>1950</v>
      </c>
      <c r="E77" s="73">
        <v>0</v>
      </c>
      <c r="F77" s="73">
        <v>1950</v>
      </c>
      <c r="G77" s="129">
        <v>0</v>
      </c>
      <c r="H77" s="165">
        <f t="shared" si="11"/>
        <v>0</v>
      </c>
      <c r="I77" s="73"/>
      <c r="J77" s="73"/>
      <c r="K77" s="129"/>
      <c r="L77" s="165">
        <f t="shared" si="12"/>
        <v>-1950</v>
      </c>
      <c r="M77" s="71">
        <f t="shared" si="7"/>
        <v>0</v>
      </c>
      <c r="N77" s="71">
        <f t="shared" si="8"/>
        <v>-1950</v>
      </c>
      <c r="O77" s="130">
        <f t="shared" si="9"/>
        <v>0</v>
      </c>
    </row>
    <row r="78" spans="1:15" ht="93.05" x14ac:dyDescent="0.3">
      <c r="A78" s="36">
        <v>55</v>
      </c>
      <c r="B78" s="40" t="s">
        <v>71</v>
      </c>
      <c r="C78" s="111" t="s">
        <v>6</v>
      </c>
      <c r="D78" s="165">
        <f t="shared" si="10"/>
        <v>1979.5</v>
      </c>
      <c r="E78" s="71">
        <v>0</v>
      </c>
      <c r="F78" s="73">
        <v>1979.5</v>
      </c>
      <c r="G78" s="130">
        <v>0</v>
      </c>
      <c r="H78" s="165">
        <f t="shared" si="11"/>
        <v>0</v>
      </c>
      <c r="I78" s="71"/>
      <c r="J78" s="73"/>
      <c r="K78" s="130"/>
      <c r="L78" s="165">
        <f t="shared" si="12"/>
        <v>-1979.5</v>
      </c>
      <c r="M78" s="71">
        <f t="shared" si="7"/>
        <v>0</v>
      </c>
      <c r="N78" s="71">
        <f t="shared" si="8"/>
        <v>-1979.5</v>
      </c>
      <c r="O78" s="130">
        <f t="shared" si="9"/>
        <v>0</v>
      </c>
    </row>
    <row r="79" spans="1:15" ht="93.05" x14ac:dyDescent="0.3">
      <c r="A79" s="36">
        <v>56</v>
      </c>
      <c r="B79" s="40" t="s">
        <v>72</v>
      </c>
      <c r="C79" s="111" t="s">
        <v>6</v>
      </c>
      <c r="D79" s="165">
        <f t="shared" si="10"/>
        <v>1005</v>
      </c>
      <c r="E79" s="71">
        <v>0</v>
      </c>
      <c r="F79" s="73">
        <v>1005</v>
      </c>
      <c r="G79" s="130">
        <v>0</v>
      </c>
      <c r="H79" s="165">
        <f t="shared" si="11"/>
        <v>0</v>
      </c>
      <c r="I79" s="71"/>
      <c r="J79" s="73"/>
      <c r="K79" s="130"/>
      <c r="L79" s="165">
        <f t="shared" si="12"/>
        <v>-1005</v>
      </c>
      <c r="M79" s="71">
        <f t="shared" si="7"/>
        <v>0</v>
      </c>
      <c r="N79" s="71">
        <f t="shared" si="8"/>
        <v>-1005</v>
      </c>
      <c r="O79" s="130">
        <f t="shared" si="9"/>
        <v>0</v>
      </c>
    </row>
    <row r="80" spans="1:15" ht="62.05" x14ac:dyDescent="0.3">
      <c r="A80" s="36">
        <v>57</v>
      </c>
      <c r="B80" s="40" t="s">
        <v>73</v>
      </c>
      <c r="C80" s="111" t="s">
        <v>6</v>
      </c>
      <c r="D80" s="165">
        <f t="shared" si="10"/>
        <v>100</v>
      </c>
      <c r="E80" s="71">
        <v>0</v>
      </c>
      <c r="F80" s="73">
        <v>100</v>
      </c>
      <c r="G80" s="130">
        <v>0</v>
      </c>
      <c r="H80" s="165">
        <f t="shared" si="11"/>
        <v>0</v>
      </c>
      <c r="I80" s="71"/>
      <c r="J80" s="73"/>
      <c r="K80" s="130"/>
      <c r="L80" s="165">
        <f t="shared" si="12"/>
        <v>-100</v>
      </c>
      <c r="M80" s="71">
        <f t="shared" si="7"/>
        <v>0</v>
      </c>
      <c r="N80" s="71">
        <f t="shared" si="8"/>
        <v>-100</v>
      </c>
      <c r="O80" s="130">
        <f t="shared" si="9"/>
        <v>0</v>
      </c>
    </row>
    <row r="81" spans="1:15" ht="93.05" x14ac:dyDescent="0.3">
      <c r="A81" s="36">
        <v>58</v>
      </c>
      <c r="B81" s="40" t="s">
        <v>74</v>
      </c>
      <c r="C81" s="111" t="s">
        <v>6</v>
      </c>
      <c r="D81" s="165">
        <f t="shared" si="10"/>
        <v>530.9</v>
      </c>
      <c r="E81" s="71">
        <v>0</v>
      </c>
      <c r="F81" s="73">
        <v>530.9</v>
      </c>
      <c r="G81" s="130">
        <v>0</v>
      </c>
      <c r="H81" s="165">
        <f t="shared" si="11"/>
        <v>0</v>
      </c>
      <c r="I81" s="71"/>
      <c r="J81" s="73"/>
      <c r="K81" s="130"/>
      <c r="L81" s="165">
        <f t="shared" si="12"/>
        <v>-530.9</v>
      </c>
      <c r="M81" s="71">
        <f t="shared" si="7"/>
        <v>0</v>
      </c>
      <c r="N81" s="71">
        <f t="shared" si="8"/>
        <v>-530.9</v>
      </c>
      <c r="O81" s="130">
        <f t="shared" si="9"/>
        <v>0</v>
      </c>
    </row>
    <row r="82" spans="1:15" ht="38.25" customHeight="1" x14ac:dyDescent="0.3">
      <c r="A82" s="246">
        <v>59</v>
      </c>
      <c r="B82" s="242" t="s">
        <v>75</v>
      </c>
      <c r="C82" s="112" t="s">
        <v>8</v>
      </c>
      <c r="D82" s="165">
        <f t="shared" si="10"/>
        <v>2000</v>
      </c>
      <c r="E82" s="73">
        <v>0</v>
      </c>
      <c r="F82" s="73">
        <v>2000</v>
      </c>
      <c r="G82" s="129">
        <v>0</v>
      </c>
      <c r="H82" s="165">
        <f t="shared" si="11"/>
        <v>0</v>
      </c>
      <c r="I82" s="73"/>
      <c r="J82" s="73"/>
      <c r="K82" s="129"/>
      <c r="L82" s="165">
        <f t="shared" si="12"/>
        <v>-2000</v>
      </c>
      <c r="M82" s="71">
        <f t="shared" si="7"/>
        <v>0</v>
      </c>
      <c r="N82" s="71">
        <f t="shared" si="8"/>
        <v>-2000</v>
      </c>
      <c r="O82" s="130">
        <f t="shared" si="9"/>
        <v>0</v>
      </c>
    </row>
    <row r="83" spans="1:15" ht="50.95" x14ac:dyDescent="0.3">
      <c r="A83" s="246"/>
      <c r="B83" s="259"/>
      <c r="C83" s="112" t="s">
        <v>6</v>
      </c>
      <c r="D83" s="165">
        <f t="shared" si="10"/>
        <v>400</v>
      </c>
      <c r="E83" s="73">
        <v>0</v>
      </c>
      <c r="F83" s="73">
        <v>200</v>
      </c>
      <c r="G83" s="129">
        <v>200</v>
      </c>
      <c r="H83" s="165">
        <f t="shared" si="11"/>
        <v>0</v>
      </c>
      <c r="I83" s="73"/>
      <c r="J83" s="73"/>
      <c r="K83" s="129"/>
      <c r="L83" s="165">
        <f t="shared" si="12"/>
        <v>-400</v>
      </c>
      <c r="M83" s="71">
        <f t="shared" si="7"/>
        <v>0</v>
      </c>
      <c r="N83" s="71">
        <f t="shared" si="8"/>
        <v>-200</v>
      </c>
      <c r="O83" s="130">
        <f t="shared" si="9"/>
        <v>-200</v>
      </c>
    </row>
    <row r="84" spans="1:15" ht="38.25" customHeight="1" x14ac:dyDescent="0.3">
      <c r="A84" s="246">
        <v>60</v>
      </c>
      <c r="B84" s="241" t="s">
        <v>76</v>
      </c>
      <c r="C84" s="112" t="s">
        <v>8</v>
      </c>
      <c r="D84" s="165">
        <f t="shared" si="10"/>
        <v>0</v>
      </c>
      <c r="E84" s="73">
        <v>0</v>
      </c>
      <c r="F84" s="73">
        <v>0</v>
      </c>
      <c r="G84" s="129">
        <v>0</v>
      </c>
      <c r="H84" s="165">
        <f t="shared" si="11"/>
        <v>0</v>
      </c>
      <c r="I84" s="73"/>
      <c r="J84" s="73"/>
      <c r="K84" s="129"/>
      <c r="L84" s="165">
        <f t="shared" si="12"/>
        <v>0</v>
      </c>
      <c r="M84" s="71">
        <f t="shared" si="7"/>
        <v>0</v>
      </c>
      <c r="N84" s="71">
        <f t="shared" si="8"/>
        <v>0</v>
      </c>
      <c r="O84" s="130">
        <f t="shared" si="9"/>
        <v>0</v>
      </c>
    </row>
    <row r="85" spans="1:15" ht="50.95" x14ac:dyDescent="0.3">
      <c r="A85" s="246"/>
      <c r="B85" s="241"/>
      <c r="C85" s="112" t="s">
        <v>6</v>
      </c>
      <c r="D85" s="165">
        <f t="shared" si="10"/>
        <v>600</v>
      </c>
      <c r="E85" s="73">
        <v>0</v>
      </c>
      <c r="F85" s="73">
        <v>300</v>
      </c>
      <c r="G85" s="129">
        <v>300</v>
      </c>
      <c r="H85" s="165">
        <f t="shared" si="11"/>
        <v>0</v>
      </c>
      <c r="I85" s="73"/>
      <c r="J85" s="73"/>
      <c r="K85" s="129"/>
      <c r="L85" s="165">
        <f t="shared" si="12"/>
        <v>-600</v>
      </c>
      <c r="M85" s="71">
        <f t="shared" si="7"/>
        <v>0</v>
      </c>
      <c r="N85" s="71">
        <f t="shared" si="8"/>
        <v>-300</v>
      </c>
      <c r="O85" s="130">
        <f t="shared" si="9"/>
        <v>-300</v>
      </c>
    </row>
    <row r="86" spans="1:15" ht="38.25" customHeight="1" x14ac:dyDescent="0.3">
      <c r="A86" s="246">
        <v>61</v>
      </c>
      <c r="B86" s="241" t="s">
        <v>77</v>
      </c>
      <c r="C86" s="112" t="s">
        <v>8</v>
      </c>
      <c r="D86" s="165">
        <f t="shared" si="10"/>
        <v>500</v>
      </c>
      <c r="E86" s="73">
        <v>0</v>
      </c>
      <c r="F86" s="73">
        <v>500</v>
      </c>
      <c r="G86" s="129">
        <v>0</v>
      </c>
      <c r="H86" s="165">
        <f t="shared" si="11"/>
        <v>0</v>
      </c>
      <c r="I86" s="73"/>
      <c r="J86" s="73"/>
      <c r="K86" s="129"/>
      <c r="L86" s="165">
        <f t="shared" si="12"/>
        <v>-500</v>
      </c>
      <c r="M86" s="71">
        <f t="shared" ref="M86:M93" si="13">I86-E86</f>
        <v>0</v>
      </c>
      <c r="N86" s="71">
        <f t="shared" ref="N86:N93" si="14">J86-F86</f>
        <v>-500</v>
      </c>
      <c r="O86" s="130">
        <f t="shared" ref="O86:O93" si="15">K86-G86</f>
        <v>0</v>
      </c>
    </row>
    <row r="87" spans="1:15" ht="50.95" x14ac:dyDescent="0.3">
      <c r="A87" s="246"/>
      <c r="B87" s="241"/>
      <c r="C87" s="112" t="s">
        <v>6</v>
      </c>
      <c r="D87" s="165">
        <f t="shared" si="10"/>
        <v>120</v>
      </c>
      <c r="E87" s="73">
        <v>0</v>
      </c>
      <c r="F87" s="73">
        <v>60</v>
      </c>
      <c r="G87" s="129">
        <v>60</v>
      </c>
      <c r="H87" s="165">
        <f t="shared" si="11"/>
        <v>0</v>
      </c>
      <c r="I87" s="73"/>
      <c r="J87" s="73"/>
      <c r="K87" s="129"/>
      <c r="L87" s="165">
        <f t="shared" si="12"/>
        <v>-120</v>
      </c>
      <c r="M87" s="71">
        <f t="shared" si="13"/>
        <v>0</v>
      </c>
      <c r="N87" s="71">
        <f t="shared" si="14"/>
        <v>-60</v>
      </c>
      <c r="O87" s="130">
        <f t="shared" si="15"/>
        <v>-60</v>
      </c>
    </row>
    <row r="88" spans="1:15" ht="38.25" customHeight="1" x14ac:dyDescent="0.3">
      <c r="A88" s="246">
        <v>62</v>
      </c>
      <c r="B88" s="241" t="s">
        <v>78</v>
      </c>
      <c r="C88" s="112" t="s">
        <v>8</v>
      </c>
      <c r="D88" s="165">
        <f t="shared" si="10"/>
        <v>0</v>
      </c>
      <c r="E88" s="73">
        <v>0</v>
      </c>
      <c r="F88" s="73">
        <v>0</v>
      </c>
      <c r="G88" s="129">
        <v>0</v>
      </c>
      <c r="H88" s="165">
        <f t="shared" si="11"/>
        <v>0</v>
      </c>
      <c r="I88" s="73"/>
      <c r="J88" s="73"/>
      <c r="K88" s="129"/>
      <c r="L88" s="165">
        <f t="shared" si="12"/>
        <v>0</v>
      </c>
      <c r="M88" s="71">
        <f t="shared" si="13"/>
        <v>0</v>
      </c>
      <c r="N88" s="71">
        <f t="shared" si="14"/>
        <v>0</v>
      </c>
      <c r="O88" s="130">
        <f t="shared" si="15"/>
        <v>0</v>
      </c>
    </row>
    <row r="89" spans="1:15" ht="50.95" x14ac:dyDescent="0.3">
      <c r="A89" s="246"/>
      <c r="B89" s="241"/>
      <c r="C89" s="112" t="s">
        <v>6</v>
      </c>
      <c r="D89" s="165">
        <f t="shared" si="10"/>
        <v>200</v>
      </c>
      <c r="E89" s="73">
        <v>0</v>
      </c>
      <c r="F89" s="73">
        <v>100</v>
      </c>
      <c r="G89" s="129">
        <v>100</v>
      </c>
      <c r="H89" s="165">
        <f t="shared" si="11"/>
        <v>0</v>
      </c>
      <c r="I89" s="73"/>
      <c r="J89" s="73"/>
      <c r="K89" s="129"/>
      <c r="L89" s="165">
        <f t="shared" si="12"/>
        <v>-200</v>
      </c>
      <c r="M89" s="71">
        <f t="shared" si="13"/>
        <v>0</v>
      </c>
      <c r="N89" s="71">
        <f t="shared" si="14"/>
        <v>-100</v>
      </c>
      <c r="O89" s="130">
        <f t="shared" si="15"/>
        <v>-100</v>
      </c>
    </row>
    <row r="90" spans="1:15" ht="38.25" customHeight="1" x14ac:dyDescent="0.3">
      <c r="A90" s="246">
        <v>63</v>
      </c>
      <c r="B90" s="241" t="s">
        <v>79</v>
      </c>
      <c r="C90" s="112" t="s">
        <v>8</v>
      </c>
      <c r="D90" s="165">
        <f t="shared" si="10"/>
        <v>1000</v>
      </c>
      <c r="E90" s="73">
        <v>0</v>
      </c>
      <c r="F90" s="73">
        <v>1000</v>
      </c>
      <c r="G90" s="129">
        <v>0</v>
      </c>
      <c r="H90" s="165">
        <f t="shared" si="11"/>
        <v>0</v>
      </c>
      <c r="I90" s="73"/>
      <c r="J90" s="73"/>
      <c r="K90" s="129"/>
      <c r="L90" s="165">
        <f t="shared" si="12"/>
        <v>-1000</v>
      </c>
      <c r="M90" s="71">
        <f t="shared" si="13"/>
        <v>0</v>
      </c>
      <c r="N90" s="71">
        <f t="shared" si="14"/>
        <v>-1000</v>
      </c>
      <c r="O90" s="130">
        <f t="shared" si="15"/>
        <v>0</v>
      </c>
    </row>
    <row r="91" spans="1:15" ht="50.95" x14ac:dyDescent="0.3">
      <c r="A91" s="246"/>
      <c r="B91" s="241"/>
      <c r="C91" s="112" t="s">
        <v>6</v>
      </c>
      <c r="D91" s="165">
        <f t="shared" si="10"/>
        <v>200</v>
      </c>
      <c r="E91" s="73">
        <v>0</v>
      </c>
      <c r="F91" s="73">
        <v>100</v>
      </c>
      <c r="G91" s="129">
        <v>100</v>
      </c>
      <c r="H91" s="165">
        <f t="shared" si="11"/>
        <v>0</v>
      </c>
      <c r="I91" s="73"/>
      <c r="J91" s="73"/>
      <c r="K91" s="129"/>
      <c r="L91" s="165">
        <f t="shared" si="12"/>
        <v>-200</v>
      </c>
      <c r="M91" s="71">
        <f t="shared" si="13"/>
        <v>0</v>
      </c>
      <c r="N91" s="71">
        <f t="shared" si="14"/>
        <v>-100</v>
      </c>
      <c r="O91" s="130">
        <f t="shared" si="15"/>
        <v>-100</v>
      </c>
    </row>
    <row r="92" spans="1:15" ht="38.25" customHeight="1" x14ac:dyDescent="0.3">
      <c r="A92" s="246">
        <v>64</v>
      </c>
      <c r="B92" s="241" t="s">
        <v>80</v>
      </c>
      <c r="C92" s="112" t="s">
        <v>8</v>
      </c>
      <c r="D92" s="165">
        <f t="shared" si="10"/>
        <v>1350</v>
      </c>
      <c r="E92" s="73">
        <v>0</v>
      </c>
      <c r="F92" s="73">
        <v>1350</v>
      </c>
      <c r="G92" s="129">
        <v>0</v>
      </c>
      <c r="H92" s="165">
        <f t="shared" si="11"/>
        <v>0</v>
      </c>
      <c r="I92" s="73"/>
      <c r="J92" s="73"/>
      <c r="K92" s="129"/>
      <c r="L92" s="165">
        <f t="shared" si="12"/>
        <v>-1350</v>
      </c>
      <c r="M92" s="71">
        <f t="shared" si="13"/>
        <v>0</v>
      </c>
      <c r="N92" s="71">
        <f t="shared" si="14"/>
        <v>-1350</v>
      </c>
      <c r="O92" s="130">
        <f t="shared" si="15"/>
        <v>0</v>
      </c>
    </row>
    <row r="93" spans="1:15" ht="51.55" thickBot="1" x14ac:dyDescent="0.35">
      <c r="A93" s="247"/>
      <c r="B93" s="242"/>
      <c r="C93" s="148" t="s">
        <v>6</v>
      </c>
      <c r="D93" s="166">
        <f t="shared" si="10"/>
        <v>300</v>
      </c>
      <c r="E93" s="149">
        <v>0</v>
      </c>
      <c r="F93" s="149">
        <v>150</v>
      </c>
      <c r="G93" s="150">
        <v>150</v>
      </c>
      <c r="H93" s="166">
        <f t="shared" si="11"/>
        <v>0</v>
      </c>
      <c r="I93" s="149"/>
      <c r="J93" s="149"/>
      <c r="K93" s="150"/>
      <c r="L93" s="166">
        <f t="shared" si="12"/>
        <v>-300</v>
      </c>
      <c r="M93" s="151">
        <f t="shared" si="13"/>
        <v>0</v>
      </c>
      <c r="N93" s="151">
        <f t="shared" si="14"/>
        <v>-150</v>
      </c>
      <c r="O93" s="152">
        <f t="shared" si="15"/>
        <v>-150</v>
      </c>
    </row>
    <row r="94" spans="1:15" ht="21.75" customHeight="1" thickBot="1" x14ac:dyDescent="0.35">
      <c r="A94" s="157"/>
      <c r="B94" s="249" t="s">
        <v>99</v>
      </c>
      <c r="C94" s="250"/>
      <c r="D94" s="158">
        <f t="shared" ref="D94:O94" si="16">SUM(D95:D97)</f>
        <v>179473.00000000003</v>
      </c>
      <c r="E94" s="159">
        <f t="shared" si="16"/>
        <v>0</v>
      </c>
      <c r="F94" s="159">
        <f t="shared" si="16"/>
        <v>75888.199999999983</v>
      </c>
      <c r="G94" s="160">
        <f t="shared" si="16"/>
        <v>103584.8</v>
      </c>
      <c r="H94" s="158">
        <f t="shared" si="16"/>
        <v>0</v>
      </c>
      <c r="I94" s="159">
        <f t="shared" si="16"/>
        <v>0</v>
      </c>
      <c r="J94" s="159">
        <f t="shared" si="16"/>
        <v>0</v>
      </c>
      <c r="K94" s="160">
        <f t="shared" si="16"/>
        <v>0</v>
      </c>
      <c r="L94" s="158">
        <f t="shared" si="16"/>
        <v>-179473.00000000003</v>
      </c>
      <c r="M94" s="159">
        <f t="shared" si="16"/>
        <v>0</v>
      </c>
      <c r="N94" s="159">
        <f t="shared" si="16"/>
        <v>-75888.199999999983</v>
      </c>
      <c r="O94" s="160">
        <f t="shared" si="16"/>
        <v>-103584.8</v>
      </c>
    </row>
    <row r="95" spans="1:15" ht="21.75" customHeight="1" x14ac:dyDescent="0.3">
      <c r="A95" s="153"/>
      <c r="B95" s="251" t="s">
        <v>8</v>
      </c>
      <c r="C95" s="252"/>
      <c r="D95" s="154">
        <f>SUMIF($C$22:$C$93,$B95,D$22:D$93)</f>
        <v>4850</v>
      </c>
      <c r="E95" s="155">
        <f t="shared" ref="E95:O95" si="17">SUMIF($C$22:$C$93,$B95,E$22:E$93)</f>
        <v>0</v>
      </c>
      <c r="F95" s="155">
        <f t="shared" si="17"/>
        <v>4850</v>
      </c>
      <c r="G95" s="156">
        <f t="shared" si="17"/>
        <v>0</v>
      </c>
      <c r="H95" s="154">
        <f t="shared" si="17"/>
        <v>0</v>
      </c>
      <c r="I95" s="155">
        <f t="shared" si="17"/>
        <v>0</v>
      </c>
      <c r="J95" s="155">
        <f t="shared" si="17"/>
        <v>0</v>
      </c>
      <c r="K95" s="156">
        <f t="shared" si="17"/>
        <v>0</v>
      </c>
      <c r="L95" s="154">
        <f t="shared" si="17"/>
        <v>-4850</v>
      </c>
      <c r="M95" s="155">
        <f t="shared" si="17"/>
        <v>0</v>
      </c>
      <c r="N95" s="155">
        <f t="shared" si="17"/>
        <v>-4850</v>
      </c>
      <c r="O95" s="156">
        <f t="shared" si="17"/>
        <v>0</v>
      </c>
    </row>
    <row r="96" spans="1:15" ht="21.75" customHeight="1" x14ac:dyDescent="0.3">
      <c r="A96" s="19"/>
      <c r="B96" s="253" t="s">
        <v>6</v>
      </c>
      <c r="C96" s="254"/>
      <c r="D96" s="131">
        <f t="shared" ref="D96:O97" si="18">SUMIF($C$22:$C$93,$B96,D$22:D$93)</f>
        <v>171374.60000000003</v>
      </c>
      <c r="E96" s="125">
        <f t="shared" si="18"/>
        <v>0</v>
      </c>
      <c r="F96" s="125">
        <f t="shared" si="18"/>
        <v>67789.799999999988</v>
      </c>
      <c r="G96" s="132">
        <f t="shared" si="18"/>
        <v>103584.8</v>
      </c>
      <c r="H96" s="131">
        <f t="shared" si="18"/>
        <v>0</v>
      </c>
      <c r="I96" s="125">
        <f t="shared" si="18"/>
        <v>0</v>
      </c>
      <c r="J96" s="125">
        <f t="shared" si="18"/>
        <v>0</v>
      </c>
      <c r="K96" s="132">
        <f t="shared" si="18"/>
        <v>0</v>
      </c>
      <c r="L96" s="131">
        <f t="shared" si="18"/>
        <v>-171374.60000000003</v>
      </c>
      <c r="M96" s="125">
        <f t="shared" si="18"/>
        <v>0</v>
      </c>
      <c r="N96" s="125">
        <f t="shared" si="18"/>
        <v>-67789.799999999988</v>
      </c>
      <c r="O96" s="132">
        <f t="shared" si="18"/>
        <v>-103584.8</v>
      </c>
    </row>
    <row r="97" spans="1:15" ht="21.75" customHeight="1" thickBot="1" x14ac:dyDescent="0.35">
      <c r="A97" s="137"/>
      <c r="B97" s="243" t="s">
        <v>9</v>
      </c>
      <c r="C97" s="244"/>
      <c r="D97" s="138">
        <f t="shared" si="18"/>
        <v>3248.4</v>
      </c>
      <c r="E97" s="139">
        <f t="shared" si="18"/>
        <v>0</v>
      </c>
      <c r="F97" s="139">
        <f t="shared" si="18"/>
        <v>3248.4</v>
      </c>
      <c r="G97" s="140">
        <f t="shared" si="18"/>
        <v>0</v>
      </c>
      <c r="H97" s="138">
        <f t="shared" si="18"/>
        <v>0</v>
      </c>
      <c r="I97" s="139">
        <f t="shared" si="18"/>
        <v>0</v>
      </c>
      <c r="J97" s="139">
        <f t="shared" si="18"/>
        <v>0</v>
      </c>
      <c r="K97" s="140">
        <f t="shared" si="18"/>
        <v>0</v>
      </c>
      <c r="L97" s="138">
        <f t="shared" si="18"/>
        <v>-3248.4</v>
      </c>
      <c r="M97" s="139">
        <f t="shared" si="18"/>
        <v>0</v>
      </c>
      <c r="N97" s="139">
        <f t="shared" si="18"/>
        <v>-3248.4</v>
      </c>
      <c r="O97" s="140">
        <f t="shared" si="18"/>
        <v>0</v>
      </c>
    </row>
    <row r="98" spans="1:15" ht="35.35" customHeight="1" thickBot="1" x14ac:dyDescent="0.35">
      <c r="A98" s="9"/>
      <c r="B98" s="207" t="s">
        <v>10</v>
      </c>
      <c r="C98" s="238"/>
      <c r="D98" s="145">
        <f t="shared" ref="D98:O98" si="19">D99+D100+D101</f>
        <v>417511.00000000006</v>
      </c>
      <c r="E98" s="146">
        <f t="shared" si="19"/>
        <v>0</v>
      </c>
      <c r="F98" s="146">
        <f t="shared" si="19"/>
        <v>312133.40000000002</v>
      </c>
      <c r="G98" s="147">
        <f t="shared" si="19"/>
        <v>105377.60000000001</v>
      </c>
      <c r="H98" s="145">
        <f t="shared" si="19"/>
        <v>0</v>
      </c>
      <c r="I98" s="146">
        <f t="shared" si="19"/>
        <v>0</v>
      </c>
      <c r="J98" s="146">
        <f t="shared" si="19"/>
        <v>0</v>
      </c>
      <c r="K98" s="147">
        <f t="shared" si="19"/>
        <v>0</v>
      </c>
      <c r="L98" s="145">
        <f t="shared" si="19"/>
        <v>-417511.00000000006</v>
      </c>
      <c r="M98" s="146">
        <f t="shared" si="19"/>
        <v>0</v>
      </c>
      <c r="N98" s="146">
        <f t="shared" si="19"/>
        <v>-312133.40000000002</v>
      </c>
      <c r="O98" s="147">
        <f t="shared" si="19"/>
        <v>-105377.60000000001</v>
      </c>
    </row>
    <row r="99" spans="1:15" ht="21.75" customHeight="1" x14ac:dyDescent="0.3">
      <c r="A99" s="141"/>
      <c r="B99" s="239" t="s">
        <v>8</v>
      </c>
      <c r="C99" s="240"/>
      <c r="D99" s="142">
        <f>D95+D19</f>
        <v>218600</v>
      </c>
      <c r="E99" s="143">
        <f t="shared" ref="E99:G100" si="20">E95+E19</f>
        <v>0</v>
      </c>
      <c r="F99" s="143">
        <f t="shared" si="20"/>
        <v>218600</v>
      </c>
      <c r="G99" s="144">
        <f t="shared" si="20"/>
        <v>0</v>
      </c>
      <c r="H99" s="142">
        <f t="shared" ref="H99:O100" si="21">H95+H19</f>
        <v>0</v>
      </c>
      <c r="I99" s="143">
        <f t="shared" si="21"/>
        <v>0</v>
      </c>
      <c r="J99" s="143">
        <f t="shared" si="21"/>
        <v>0</v>
      </c>
      <c r="K99" s="144">
        <f t="shared" si="21"/>
        <v>0</v>
      </c>
      <c r="L99" s="142">
        <f t="shared" si="21"/>
        <v>-218600</v>
      </c>
      <c r="M99" s="143">
        <f t="shared" si="21"/>
        <v>0</v>
      </c>
      <c r="N99" s="143">
        <f t="shared" si="21"/>
        <v>-218600</v>
      </c>
      <c r="O99" s="144">
        <f t="shared" si="21"/>
        <v>0</v>
      </c>
    </row>
    <row r="100" spans="1:15" ht="21.75" customHeight="1" x14ac:dyDescent="0.3">
      <c r="A100" s="17"/>
      <c r="B100" s="231" t="s">
        <v>2</v>
      </c>
      <c r="C100" s="205"/>
      <c r="D100" s="133">
        <f>D96+D20</f>
        <v>195662.60000000003</v>
      </c>
      <c r="E100" s="70">
        <f t="shared" si="20"/>
        <v>0</v>
      </c>
      <c r="F100" s="70">
        <f t="shared" si="20"/>
        <v>90284.999999999985</v>
      </c>
      <c r="G100" s="72">
        <f t="shared" si="20"/>
        <v>105377.60000000001</v>
      </c>
      <c r="H100" s="133">
        <f t="shared" si="21"/>
        <v>0</v>
      </c>
      <c r="I100" s="70">
        <f t="shared" si="21"/>
        <v>0</v>
      </c>
      <c r="J100" s="70">
        <f t="shared" si="21"/>
        <v>0</v>
      </c>
      <c r="K100" s="72">
        <f t="shared" si="21"/>
        <v>0</v>
      </c>
      <c r="L100" s="133">
        <f t="shared" si="21"/>
        <v>-195662.60000000003</v>
      </c>
      <c r="M100" s="70">
        <f t="shared" si="21"/>
        <v>0</v>
      </c>
      <c r="N100" s="70">
        <f t="shared" si="21"/>
        <v>-90284.999999999985</v>
      </c>
      <c r="O100" s="72">
        <f t="shared" si="21"/>
        <v>-105377.60000000001</v>
      </c>
    </row>
    <row r="101" spans="1:15" ht="21.75" customHeight="1" thickBot="1" x14ac:dyDescent="0.35">
      <c r="A101" s="8"/>
      <c r="B101" s="232" t="s">
        <v>9</v>
      </c>
      <c r="C101" s="206"/>
      <c r="D101" s="134">
        <f t="shared" ref="D101:O101" si="22">D97</f>
        <v>3248.4</v>
      </c>
      <c r="E101" s="126">
        <f t="shared" si="22"/>
        <v>0</v>
      </c>
      <c r="F101" s="126">
        <f t="shared" si="22"/>
        <v>3248.4</v>
      </c>
      <c r="G101" s="135">
        <f t="shared" si="22"/>
        <v>0</v>
      </c>
      <c r="H101" s="134">
        <f t="shared" si="22"/>
        <v>0</v>
      </c>
      <c r="I101" s="126">
        <f t="shared" si="22"/>
        <v>0</v>
      </c>
      <c r="J101" s="126">
        <f t="shared" si="22"/>
        <v>0</v>
      </c>
      <c r="K101" s="135">
        <f t="shared" si="22"/>
        <v>0</v>
      </c>
      <c r="L101" s="134">
        <f t="shared" si="22"/>
        <v>-3248.4</v>
      </c>
      <c r="M101" s="126">
        <f t="shared" si="22"/>
        <v>0</v>
      </c>
      <c r="N101" s="126">
        <f t="shared" si="22"/>
        <v>-3248.4</v>
      </c>
      <c r="O101" s="135">
        <f t="shared" si="22"/>
        <v>0</v>
      </c>
    </row>
  </sheetData>
  <mergeCells count="41">
    <mergeCell ref="A14:A15"/>
    <mergeCell ref="B14:B15"/>
    <mergeCell ref="D11:G11"/>
    <mergeCell ref="H11:K11"/>
    <mergeCell ref="A84:A85"/>
    <mergeCell ref="B84:B85"/>
    <mergeCell ref="A47:A48"/>
    <mergeCell ref="B47:B48"/>
    <mergeCell ref="A56:A57"/>
    <mergeCell ref="K2:M2"/>
    <mergeCell ref="B94:C94"/>
    <mergeCell ref="B95:C95"/>
    <mergeCell ref="B96:C96"/>
    <mergeCell ref="B18:C18"/>
    <mergeCell ref="B19:C19"/>
    <mergeCell ref="B20:C20"/>
    <mergeCell ref="A3:K3"/>
    <mergeCell ref="A4:K4"/>
    <mergeCell ref="A5:K5"/>
    <mergeCell ref="B56:B57"/>
    <mergeCell ref="A82:A83"/>
    <mergeCell ref="B82:B83"/>
    <mergeCell ref="A86:A87"/>
    <mergeCell ref="B86:B87"/>
    <mergeCell ref="A88:A89"/>
    <mergeCell ref="B100:C100"/>
    <mergeCell ref="B101:C101"/>
    <mergeCell ref="B13:O13"/>
    <mergeCell ref="B21:O21"/>
    <mergeCell ref="C6:J6"/>
    <mergeCell ref="B98:C98"/>
    <mergeCell ref="B99:C99"/>
    <mergeCell ref="B92:B93"/>
    <mergeCell ref="B97:C97"/>
    <mergeCell ref="A7:K7"/>
    <mergeCell ref="A8:K8"/>
    <mergeCell ref="A90:A91"/>
    <mergeCell ref="B90:B91"/>
    <mergeCell ref="A92:A93"/>
    <mergeCell ref="B88:B89"/>
    <mergeCell ref="L11:O11"/>
  </mergeCells>
  <phoneticPr fontId="1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ПАСПОРТ (пост 79 от 201.01.14) </vt:lpstr>
      <vt:lpstr>отчет за квартал, год</vt:lpstr>
      <vt:lpstr>отчет за все годы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Зобкова</dc:creator>
  <cp:lastModifiedBy>Дегтева</cp:lastModifiedBy>
  <cp:lastPrinted>2014-09-01T07:31:01Z</cp:lastPrinted>
  <dcterms:created xsi:type="dcterms:W3CDTF">2013-12-25T08:48:35Z</dcterms:created>
  <dcterms:modified xsi:type="dcterms:W3CDTF">2015-02-11T08:43:23Z</dcterms:modified>
</cp:coreProperties>
</file>